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4526"/>
  <workbookPr autoCompressPictures="0"/>
  <bookViews>
    <workbookView xWindow="0" yWindow="0" windowWidth="24160" windowHeight="14280" tabRatio="920" activeTab="2"/>
  </bookViews>
  <sheets>
    <sheet name="1. DRIVERS" sheetId="10" r:id="rId1"/>
    <sheet name="2. PAYMENT PROFILE" sheetId="15" r:id="rId2"/>
    <sheet name="3. INTERNAL READINESS " sheetId="17" r:id="rId3"/>
    <sheet name="4. PRIORITIZATION TOOL" sheetId="16" r:id="rId4"/>
    <sheet name="5. CASH TRANSFER DRIVERS" sheetId="24" r:id="rId5"/>
    <sheet name="6. STAKEHOLDERS" sheetId="14" r:id="rId6"/>
    <sheet name="7. RECIPIENT PROFILE" sheetId="7" r:id="rId7"/>
    <sheet name="8. INITIAL REQUIREMENTS" sheetId="19" r:id="rId8"/>
    <sheet name="9. OPTION SET" sheetId="20" r:id="rId9"/>
    <sheet name="10. COSTING" sheetId="21" r:id="rId10"/>
    <sheet name="11. RISKS" sheetId="22" r:id="rId11"/>
    <sheet name="12. EVALUATION" sheetId="13" r:id="rId12"/>
    <sheet name="13. COLLECTION DRIVERS" sheetId="5" r:id="rId13"/>
    <sheet name="14. TAX PAYER PROFILE" sheetId="6" r:id="rId14"/>
    <sheet name="15. PRIORITIZATION COLLECTIONS" sheetId="25" r:id="rId15"/>
    <sheet name="16. REQUIREMENT LISTING" sheetId="26" r:id="rId16"/>
    <sheet name="17. COST ASSUMPTIONS" sheetId="27" r:id="rId17"/>
    <sheet name="18. COSTING" sheetId="28" r:id="rId18"/>
    <sheet name="19. RISKS" sheetId="29" r:id="rId19"/>
    <sheet name="20. EVALUATION" sheetId="30" r:id="rId20"/>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14" i="15" l="1"/>
  <c r="G14" i="15"/>
  <c r="L14" i="15"/>
  <c r="G21" i="15"/>
  <c r="F21" i="15"/>
  <c r="L21" i="15"/>
  <c r="L17" i="15"/>
  <c r="L18" i="15"/>
  <c r="L19" i="15"/>
  <c r="L20" i="15"/>
  <c r="L16" i="15"/>
  <c r="L13" i="15"/>
  <c r="L9" i="15"/>
  <c r="L10" i="15"/>
  <c r="L11" i="15"/>
  <c r="L12" i="15"/>
  <c r="L8" i="15"/>
  <c r="E47" i="28"/>
  <c r="D47" i="28"/>
  <c r="P48" i="28"/>
  <c r="O48" i="28"/>
  <c r="N48" i="28"/>
  <c r="L48" i="28"/>
  <c r="K48" i="28"/>
  <c r="E38" i="28"/>
  <c r="H38" i="28"/>
  <c r="I29" i="28"/>
  <c r="I28" i="28"/>
  <c r="F12" i="30"/>
  <c r="E12" i="30"/>
  <c r="D12" i="30"/>
  <c r="C12" i="30"/>
  <c r="H24" i="28"/>
  <c r="G24" i="28"/>
  <c r="N24" i="28"/>
  <c r="D49" i="28"/>
  <c r="O24" i="28"/>
  <c r="O43" i="28"/>
  <c r="K24" i="28"/>
  <c r="J24" i="28"/>
  <c r="J43" i="28"/>
  <c r="L24" i="28"/>
  <c r="L43" i="28"/>
  <c r="I24" i="28"/>
  <c r="I45" i="28"/>
  <c r="M24" i="28"/>
  <c r="M45" i="28"/>
  <c r="P24" i="28"/>
  <c r="H26" i="28"/>
  <c r="H27" i="28"/>
  <c r="Q24" i="28"/>
  <c r="L45" i="28"/>
  <c r="M44" i="28"/>
  <c r="M43" i="28"/>
  <c r="M25" i="28"/>
  <c r="H37" i="28"/>
  <c r="H39" i="28"/>
  <c r="M48" i="28"/>
  <c r="O25" i="28"/>
  <c r="O45" i="28"/>
  <c r="N25" i="28"/>
  <c r="N45" i="28"/>
  <c r="O44" i="28"/>
  <c r="K25" i="28"/>
  <c r="K44" i="28"/>
  <c r="K45" i="28"/>
  <c r="K43" i="28"/>
  <c r="J45" i="28"/>
  <c r="J25" i="28"/>
  <c r="E37" i="28"/>
  <c r="E39" i="28"/>
  <c r="J48" i="28"/>
  <c r="J44" i="28"/>
  <c r="I44" i="28"/>
  <c r="L44" i="28"/>
  <c r="L47" i="28"/>
  <c r="L25" i="28"/>
  <c r="I25" i="28"/>
  <c r="D37" i="28"/>
  <c r="D39" i="28"/>
  <c r="I48" i="28"/>
  <c r="Q48" i="28"/>
  <c r="J47" i="28"/>
  <c r="I43" i="28"/>
  <c r="P25" i="28"/>
  <c r="P43" i="28"/>
  <c r="P45" i="28"/>
  <c r="P44" i="28"/>
  <c r="O47" i="28"/>
  <c r="I47" i="28"/>
  <c r="Q45" i="28"/>
  <c r="F45" i="28"/>
  <c r="N43" i="28"/>
  <c r="N44" i="28"/>
  <c r="N47" i="28"/>
  <c r="K47" i="28"/>
  <c r="M47" i="28"/>
  <c r="Q43" i="28"/>
  <c r="Q25" i="28"/>
  <c r="P47" i="28"/>
  <c r="Q47" i="28"/>
  <c r="F43" i="28"/>
  <c r="F48" i="28"/>
  <c r="Q44" i="28"/>
  <c r="F44" i="28"/>
  <c r="F47" i="28"/>
  <c r="E49" i="28"/>
  <c r="F49" i="28"/>
  <c r="J17" i="21"/>
  <c r="I17" i="21"/>
  <c r="H17" i="21"/>
  <c r="G17" i="21"/>
  <c r="F17" i="21"/>
  <c r="E17" i="21"/>
  <c r="J15" i="21"/>
  <c r="I15" i="21"/>
  <c r="H15" i="21"/>
  <c r="G15" i="21"/>
  <c r="F15" i="21"/>
  <c r="E15" i="21"/>
  <c r="J9" i="21"/>
  <c r="I9" i="21"/>
  <c r="H9" i="21"/>
  <c r="G9" i="21"/>
  <c r="F9" i="21"/>
  <c r="E9" i="21"/>
  <c r="D28" i="7"/>
  <c r="D29" i="7"/>
  <c r="D30" i="7"/>
  <c r="D31" i="7"/>
  <c r="C45" i="7"/>
  <c r="C46" i="7"/>
  <c r="H46" i="7"/>
  <c r="C47" i="7"/>
  <c r="C48" i="7"/>
  <c r="E48" i="7"/>
  <c r="F46" i="7"/>
  <c r="F47" i="7"/>
  <c r="F48" i="7"/>
  <c r="G45" i="7"/>
  <c r="G46" i="7"/>
  <c r="G48" i="7"/>
  <c r="H45" i="7"/>
  <c r="H48" i="7"/>
  <c r="D18" i="7"/>
  <c r="E28" i="7"/>
  <c r="I28" i="7"/>
  <c r="E29" i="7"/>
  <c r="E30" i="7"/>
  <c r="E31" i="7"/>
  <c r="E18" i="7"/>
  <c r="F28" i="7"/>
  <c r="F29" i="7"/>
  <c r="F30" i="7"/>
  <c r="I30" i="7"/>
  <c r="F31" i="7"/>
  <c r="F18" i="7"/>
  <c r="G28" i="7"/>
  <c r="G29" i="7"/>
  <c r="G32" i="7"/>
  <c r="G30" i="7"/>
  <c r="G31" i="7"/>
  <c r="G18" i="7"/>
  <c r="H28" i="7"/>
  <c r="H29" i="7"/>
  <c r="H30" i="7"/>
  <c r="H31" i="7"/>
  <c r="H18" i="7"/>
  <c r="D22" i="7"/>
  <c r="E22" i="7"/>
  <c r="F22" i="7"/>
  <c r="G22" i="7"/>
  <c r="H22" i="7"/>
  <c r="F13" i="13"/>
  <c r="E13" i="13"/>
  <c r="D13" i="13"/>
  <c r="C13" i="13"/>
  <c r="C14" i="10"/>
  <c r="I40" i="7"/>
  <c r="I39" i="7"/>
  <c r="I38" i="7"/>
  <c r="I37" i="7"/>
  <c r="D48" i="7"/>
  <c r="I22" i="7"/>
  <c r="F32" i="7"/>
  <c r="I31" i="7"/>
  <c r="I18" i="7"/>
  <c r="E46" i="7"/>
  <c r="H32" i="7"/>
  <c r="I29" i="7"/>
  <c r="I32" i="7"/>
  <c r="E19" i="7"/>
  <c r="E32" i="7"/>
  <c r="H19" i="7"/>
  <c r="F19" i="7"/>
  <c r="D19" i="7"/>
  <c r="E45" i="7"/>
  <c r="F45" i="7"/>
  <c r="F49" i="7"/>
  <c r="F53" i="7"/>
  <c r="D45" i="7"/>
  <c r="D32" i="7"/>
  <c r="G19" i="7"/>
  <c r="E47" i="7"/>
  <c r="G47" i="7"/>
  <c r="G49" i="7"/>
  <c r="D47" i="7"/>
  <c r="H47" i="7"/>
  <c r="H49" i="7"/>
  <c r="H53" i="7"/>
  <c r="D46" i="7"/>
  <c r="G53" i="7"/>
  <c r="E49" i="7"/>
  <c r="D49" i="7"/>
  <c r="I19" i="7"/>
  <c r="C49" i="7"/>
  <c r="E53" i="7"/>
  <c r="I53" i="7"/>
</calcChain>
</file>

<file path=xl/sharedStrings.xml><?xml version="1.0" encoding="utf-8"?>
<sst xmlns="http://schemas.openxmlformats.org/spreadsheetml/2006/main" count="569" uniqueCount="375">
  <si>
    <t>TOTAL</t>
  </si>
  <si>
    <t>Total</t>
  </si>
  <si>
    <t>B</t>
  </si>
  <si>
    <t>C2</t>
  </si>
  <si>
    <t>C1</t>
  </si>
  <si>
    <t>A</t>
  </si>
  <si>
    <t>One off</t>
  </si>
  <si>
    <t>YEAR 1</t>
  </si>
  <si>
    <t>YEAR 2</t>
  </si>
  <si>
    <t>YEAR 3</t>
  </si>
  <si>
    <t>YEAR 4</t>
  </si>
  <si>
    <t>YEAR 5</t>
  </si>
  <si>
    <t>By area:</t>
  </si>
  <si>
    <t>REGION 1</t>
  </si>
  <si>
    <t>REGION 2</t>
  </si>
  <si>
    <t>REGION 3</t>
  </si>
  <si>
    <t>REGION 4</t>
  </si>
  <si>
    <t>Av. Value per payment</t>
  </si>
  <si>
    <t>Unit</t>
  </si>
  <si>
    <t>Average number of recipients</t>
  </si>
  <si>
    <t>TYPE OF AREA</t>
  </si>
  <si>
    <t xml:space="preserve"># of Payments per recipient p.a. </t>
  </si>
  <si>
    <t>Total number of payments</t>
  </si>
  <si>
    <t>Total value paid out</t>
  </si>
  <si>
    <t>Number of recipients--END</t>
  </si>
  <si>
    <t>New paypoints required?</t>
  </si>
  <si>
    <t>New paypoints required</t>
  </si>
  <si>
    <t>N</t>
  </si>
  <si>
    <t>Y</t>
  </si>
  <si>
    <t>Already:</t>
  </si>
  <si>
    <t>NEW INSTRUMENTS NEEDED</t>
  </si>
  <si>
    <t>Internal costs</t>
  </si>
  <si>
    <t>Type</t>
  </si>
  <si>
    <t>Payment provider costs</t>
  </si>
  <si>
    <t>Enrolment fees per new recipient</t>
  </si>
  <si>
    <t>Recurring</t>
  </si>
  <si>
    <t>Fixed fee</t>
  </si>
  <si>
    <t>Cost of new infrastructure</t>
  </si>
  <si>
    <t>Cost per payment</t>
  </si>
  <si>
    <t>$</t>
  </si>
  <si>
    <t>TOTAL NEW PER YEAR</t>
  </si>
  <si>
    <t>TOTAL PSP COSTS</t>
  </si>
  <si>
    <t>Cost as % of amount paid out</t>
  </si>
  <si>
    <t>No.</t>
  </si>
  <si>
    <t>Distribution of recipients by type of area</t>
  </si>
  <si>
    <t>B1</t>
  </si>
  <si>
    <t>B2</t>
  </si>
  <si>
    <t>MOTIVATIONS</t>
  </si>
  <si>
    <t>Weighting</t>
  </si>
  <si>
    <t>D</t>
  </si>
  <si>
    <t>E</t>
  </si>
  <si>
    <t>F</t>
  </si>
  <si>
    <t>C</t>
  </si>
  <si>
    <t>G</t>
  </si>
  <si>
    <t>H</t>
  </si>
  <si>
    <t>I</t>
  </si>
  <si>
    <t xml:space="preserve">Minimize costs </t>
  </si>
  <si>
    <t xml:space="preserve">Minimize time to scale up a new or expanding program </t>
  </si>
  <si>
    <t xml:space="preserve">Maximize other developmental benefits to the recipient </t>
  </si>
  <si>
    <t>Other (write in)</t>
  </si>
  <si>
    <t xml:space="preserve">Promote the dignity of the recipient </t>
  </si>
  <si>
    <t>RECIPIENT PROFILE</t>
  </si>
  <si>
    <t>BASIC BUILDUP</t>
  </si>
  <si>
    <t>RECIPIENT PROFILE--ACCOUNTS</t>
  </si>
  <si>
    <t>% who already have a suitable payment account</t>
  </si>
  <si>
    <t>MAXIMUM NEW PAYPOINTS REQUIRED</t>
  </si>
  <si>
    <t>Max. payments per point per cycle</t>
  </si>
  <si>
    <t>OPTION 1</t>
  </si>
  <si>
    <t>C.</t>
  </si>
  <si>
    <t>Total program costs</t>
  </si>
  <si>
    <t>SUMMARY</t>
  </si>
  <si>
    <t>OPTION 2</t>
  </si>
  <si>
    <t>OPTION 3</t>
  </si>
  <si>
    <t>Ongoing (staff, audit, M&amp;E)</t>
  </si>
  <si>
    <t>Setup (implementation support)</t>
  </si>
  <si>
    <t>Likely cost per payment:</t>
  </si>
  <si>
    <t>PSP only</t>
  </si>
  <si>
    <t>%</t>
  </si>
  <si>
    <t>Payments in A areas</t>
  </si>
  <si>
    <t xml:space="preserve">Minimize leakage </t>
  </si>
  <si>
    <t>ROLE:</t>
  </si>
  <si>
    <t>INTERNAL</t>
  </si>
  <si>
    <t xml:space="preserve">EXTERNAL </t>
  </si>
  <si>
    <t>Engagement Notes</t>
  </si>
  <si>
    <t>Existing</t>
  </si>
  <si>
    <t>Agent--online</t>
  </si>
  <si>
    <t>Agent--offline</t>
  </si>
  <si>
    <t>Special--online</t>
  </si>
  <si>
    <t>Special--offline</t>
  </si>
  <si>
    <t>% of  Recipients already have a suitable payment account</t>
  </si>
  <si>
    <t>IDENTIFYING AND WEIGHTING YOUR DRIVERS</t>
  </si>
  <si>
    <t>This spreadsheet allows you to enter your own drivers for shifting and to weight the importance of each</t>
  </si>
  <si>
    <t>As at: [date)</t>
  </si>
  <si>
    <t>% of payments for each row done in:</t>
  </si>
  <si>
    <t>TYPE</t>
  </si>
  <si>
    <t>PAYMENTS</t>
  </si>
  <si>
    <t>Who do you pay?</t>
  </si>
  <si>
    <t># of payees</t>
  </si>
  <si>
    <t># payments per month</t>
  </si>
  <si>
    <t>Cash</t>
  </si>
  <si>
    <t>Check</t>
  </si>
  <si>
    <t>Other</t>
  </si>
  <si>
    <t>Average value paid per month</t>
  </si>
  <si>
    <t>Salaries and wages</t>
  </si>
  <si>
    <t>Individuals</t>
  </si>
  <si>
    <t xml:space="preserve">Cash Transfers </t>
  </si>
  <si>
    <t>Government agencies</t>
  </si>
  <si>
    <t>Suppliers/Partners: on invoice</t>
  </si>
  <si>
    <t>Businesses</t>
  </si>
  <si>
    <t>Other (add)</t>
  </si>
  <si>
    <t>RECEIPTS</t>
  </si>
  <si>
    <t>Who pays you?</t>
  </si>
  <si>
    <t>Governments</t>
  </si>
  <si>
    <t>PAYMENT PROFILE</t>
  </si>
  <si>
    <t>Digital payment</t>
  </si>
  <si>
    <t>This sheet enables you to capture your basic profile of payments across different payment streams in the green cells below.</t>
  </si>
  <si>
    <t>Tick here if applicable to you</t>
  </si>
  <si>
    <t>Your organization has already started a decisive shift of one or more payment streams from cash to digital payments</t>
  </si>
  <si>
    <t>(IF SO: have you evaluated the learning so far?)</t>
  </si>
  <si>
    <t xml:space="preserve">It would be relatively easy to obtain the information to complete the payment profile. </t>
  </si>
  <si>
    <t>You have already internal skills in your finance and accounting department with experience in digital payments.</t>
  </si>
  <si>
    <t>You already know where to get advice on this issue in your country and/or for your sector.</t>
  </si>
  <si>
    <t>You have some spare capacity in your finance &amp; accounting area; or can easily locate some.</t>
  </si>
  <si>
    <t>Factor:</t>
  </si>
  <si>
    <t>INTERNAL READINESS CHECKLIST</t>
  </si>
  <si>
    <t>This spreadsheet allows you to assess how ready your organization is to consider shifting in general.</t>
  </si>
  <si>
    <t>PRIORITIZATION TOOL</t>
  </si>
  <si>
    <t>Availability of options</t>
  </si>
  <si>
    <t>Ease of shifting</t>
  </si>
  <si>
    <t>STAKEHOLDER IDENTIFICATION</t>
  </si>
  <si>
    <t>You can use this table below to amend or add your own stakeholders and what their roles is and when/how you plan to engage them in your process.</t>
  </si>
  <si>
    <t>#</t>
  </si>
  <si>
    <t>This spreadsheet allows you to capture information about the recipients and rollout of your intended cash transfer program, in order to get to calculate the number of new paypoints likely required.</t>
  </si>
  <si>
    <t>MINIMUM REQUIREMENT</t>
  </si>
  <si>
    <t>OPTIONS</t>
  </si>
  <si>
    <t>NOTES</t>
  </si>
  <si>
    <t>Account type</t>
  </si>
  <si>
    <t>Account functionality</t>
  </si>
  <si>
    <t>Account authentication</t>
  </si>
  <si>
    <t>Account charges</t>
  </si>
  <si>
    <t>INITIAL REQUIREMENTS</t>
  </si>
  <si>
    <t>You can use this sheet to compile the information you will need to have on hand for discvussions with providers.</t>
  </si>
  <si>
    <t>INITIAL REQUIREMENTS SHEET: CASH TRANSFER PROGRAM</t>
  </si>
  <si>
    <t>Your choices:</t>
  </si>
  <si>
    <t xml:space="preserve">OPTION SET 1: </t>
  </si>
  <si>
    <t xml:space="preserve">OPTION SET 2: </t>
  </si>
  <si>
    <t xml:space="preserve">OPTION SET 3: </t>
  </si>
  <si>
    <t>A. Maximum travel distance</t>
  </si>
  <si>
    <t>B. Payment account features</t>
  </si>
  <si>
    <t>C.  Type of PSPs</t>
  </si>
  <si>
    <t>Notes</t>
  </si>
  <si>
    <t>Issues still to clarify</t>
  </si>
  <si>
    <t>OPTION SET LISTING</t>
  </si>
  <si>
    <t>You can use the table below to list the ways in which your emerging option sets differ across the three different choice parameters</t>
  </si>
  <si>
    <t xml:space="preserve"> Total </t>
  </si>
  <si>
    <t>COSTING</t>
  </si>
  <si>
    <t>You can use this spreadsheet to consolidate the costs of delivery of the program over time across different cost categories.</t>
  </si>
  <si>
    <t>Potential vulnerabilities</t>
  </si>
  <si>
    <t>Mitigating factors</t>
  </si>
  <si>
    <t>Target recipients will not be able to understand and use the payment option</t>
  </si>
  <si>
    <t>There are not PSPs in the country who can supply the required solution</t>
  </si>
  <si>
    <t>The solution will take significantly longer than expected to roll out</t>
  </si>
  <si>
    <t>There are not enough PSPs with an interest in bidding to do a program of this scale and type so that the pricing of bids could be uncompetitive</t>
  </si>
  <si>
    <t xml:space="preserve">The solution leads to ‘lock in’ to one provider for the contract period </t>
  </si>
  <si>
    <t>The solution is not adequately future proofed (i.e. does not adequately consider the way services are changing during the period under review so risks obsolescence)</t>
  </si>
  <si>
    <t>The solution proves too complex for our internal capacity to manage</t>
  </si>
  <si>
    <t xml:space="preserve">The solution requires waivers or changes to government laws or procedures </t>
  </si>
  <si>
    <t>The solution does not integrate well to the program MIS leading to delay and potential for fraud</t>
  </si>
  <si>
    <t>Potential for leakage and recipient fraud</t>
  </si>
  <si>
    <t>RISK REVIEW</t>
  </si>
  <si>
    <t>Evaluation (H,M,L)</t>
  </si>
  <si>
    <t>Add</t>
  </si>
  <si>
    <t>You can use the sheet below to assess your options against common risk factors, and add mitigation measures where they exist</t>
  </si>
  <si>
    <t>EVALUATION TOOL</t>
  </si>
  <si>
    <t>You can use this tool to score how each of your options rates against the weighted drivers which you identified earlier.</t>
  </si>
  <si>
    <t>Minimize costs to your agency</t>
  </si>
  <si>
    <t>Promote financial inclusion</t>
  </si>
  <si>
    <t>Minimize the time &amp; cost taken by citizens to comply or collect</t>
  </si>
  <si>
    <t xml:space="preserve">Minimize leakage (loss due to tax evasion, fraud, misappropriation, failure in payment process) </t>
  </si>
  <si>
    <t xml:space="preserve">Minimize time to implement </t>
  </si>
  <si>
    <t>Improve the security of payment processes</t>
  </si>
  <si>
    <t>Fulfill policy or external mandate</t>
  </si>
  <si>
    <t>G2P</t>
  </si>
  <si>
    <t>G2G</t>
  </si>
  <si>
    <t>G2B</t>
  </si>
  <si>
    <t>P2G</t>
  </si>
  <si>
    <t>Taxes, licenses, fines</t>
  </si>
  <si>
    <t>B2G</t>
  </si>
  <si>
    <t>Inter government transfers</t>
  </si>
  <si>
    <t>Intra government transfers</t>
  </si>
  <si>
    <t>Government already has a Treasury Single Account.</t>
  </si>
  <si>
    <t>Government already has an integrated financial management system (IFMS).</t>
  </si>
  <si>
    <t>PAYMENT STREAM: Payments to:</t>
  </si>
  <si>
    <t>OVERALL RANKING</t>
  </si>
  <si>
    <t>4.     Cash transfer recipients (individuals)</t>
  </si>
  <si>
    <t>Materiality to objectives</t>
  </si>
  <si>
    <t>This spreadsheet allows you assess where to start with framing your case to shift by considering each payment stream against three simple criteria.</t>
  </si>
  <si>
    <t>5. Other</t>
  </si>
  <si>
    <t>6. Other</t>
  </si>
  <si>
    <t>1. Salaries (employees)</t>
  </si>
  <si>
    <t>2. Suppliers (businesses)</t>
  </si>
  <si>
    <t>DRIVERS: CASH TRANSFERS</t>
  </si>
  <si>
    <t>Rating Priority:</t>
  </si>
  <si>
    <t>A.</t>
  </si>
  <si>
    <t>POSSIBLE DRIVERS</t>
  </si>
  <si>
    <t>Minimize the time &amp; cost taken by the recipient to collect the transfer each month</t>
  </si>
  <si>
    <t>B.</t>
  </si>
  <si>
    <t>D.</t>
  </si>
  <si>
    <t>E.</t>
  </si>
  <si>
    <t>F.</t>
  </si>
  <si>
    <t>G.</t>
  </si>
  <si>
    <t>H.</t>
  </si>
  <si>
    <t>J.</t>
  </si>
  <si>
    <t>Promote the financial inclusion of recipients</t>
  </si>
  <si>
    <t>Fulfil policy or external mandate (driven by external actors)</t>
  </si>
  <si>
    <t>This sheet allows you to identify and rate the drivers behind digitizing cash transfers</t>
  </si>
  <si>
    <t xml:space="preserve"> Stakeholders</t>
  </si>
  <si>
    <t>Expected number of recipients who will need accounts</t>
  </si>
  <si>
    <t>Profile of recipients</t>
  </si>
  <si>
    <t xml:space="preserve">Location of recipients </t>
  </si>
  <si>
    <t>Frequency of program payments</t>
  </si>
  <si>
    <t>Keep up with peer countries</t>
  </si>
  <si>
    <t xml:space="preserve">     Minimize the time &amp; cost taken by the recipient to collect the transfer each month</t>
  </si>
  <si>
    <t>DRIVERS: TAX COLLECTIONS</t>
  </si>
  <si>
    <t>A) Reduce collection agency costs— more on this here</t>
  </si>
  <si>
    <t>B) Minimize the time &amp; cost taken by the tax payer to comply— more on this here</t>
  </si>
  <si>
    <t xml:space="preserve">C) Minimize tax leakage (loss due to fraud, misappropriation, failure in payment process) </t>
  </si>
  <si>
    <t>E) Fulfil policy mandate– more on this here</t>
  </si>
  <si>
    <t>F)  Keep up with peer countries</t>
  </si>
  <si>
    <t>G) Other (write in)</t>
  </si>
  <si>
    <t xml:space="preserve">Minimize collection agency costs </t>
  </si>
  <si>
    <t xml:space="preserve">Minimize the time &amp; cost taken by the tax payer to comply </t>
  </si>
  <si>
    <t xml:space="preserve">Minimize tax leakage </t>
  </si>
  <si>
    <t>This sheet allows you to identify and rate the drivers behind digitizing tax collection.</t>
  </si>
  <si>
    <t>Units</t>
  </si>
  <si>
    <t>Income tax</t>
  </si>
  <si>
    <t>VAT/ Sales tax</t>
  </si>
  <si>
    <t>Property tax</t>
  </si>
  <si>
    <t>License fees</t>
  </si>
  <si>
    <t>No of tax payers</t>
  </si>
  <si>
    <t>No</t>
  </si>
  <si>
    <t>Individual</t>
  </si>
  <si>
    <t>Corporate</t>
  </si>
  <si>
    <t>Frequency of payment p.a.</t>
  </si>
  <si>
    <t>Total annual receipts</t>
  </si>
  <si>
    <t>Average value per receipt</t>
  </si>
  <si>
    <t>E-filing</t>
  </si>
  <si>
    <t>% individuals e-filing</t>
  </si>
  <si>
    <t>% corporates e-filing</t>
  </si>
  <si>
    <t>Payment approach</t>
  </si>
  <si>
    <t>% Individuals paying:</t>
  </si>
  <si>
    <t>5.1.1</t>
  </si>
  <si>
    <t xml:space="preserve">    In person at own offices</t>
  </si>
  <si>
    <t xml:space="preserve">    --Cash</t>
  </si>
  <si>
    <t xml:space="preserve">    --Check</t>
  </si>
  <si>
    <t xml:space="preserve">    --Other</t>
  </si>
  <si>
    <t>5.1.2</t>
  </si>
  <si>
    <t>In person at agent offices</t>
  </si>
  <si>
    <t xml:space="preserve">    --Check (mail)</t>
  </si>
  <si>
    <t xml:space="preserve">    --Bank transfer</t>
  </si>
  <si>
    <t xml:space="preserve">    --Payment card</t>
  </si>
  <si>
    <t>--Other</t>
  </si>
  <si>
    <t>5.1.3</t>
  </si>
  <si>
    <t xml:space="preserve">    Remotely </t>
  </si>
  <si>
    <t>TAX PAYER PROFILE</t>
  </si>
  <si>
    <t>You can use this sheet to collect basic information on the profile of your tax payers</t>
  </si>
  <si>
    <t>MINIMUM REQUIREMENT (if any)</t>
  </si>
  <si>
    <t>OPTIONS IDENTIFIED</t>
  </si>
  <si>
    <t>NOTES ON OPTIONS</t>
  </si>
  <si>
    <t>A. Linked to E-filing or not?</t>
  </si>
  <si>
    <t xml:space="preserve">     How many choices  to offer?</t>
  </si>
  <si>
    <t>B. Does it require legal change?</t>
  </si>
  <si>
    <t>C.  Who pays?</t>
  </si>
  <si>
    <t xml:space="preserve">    New or existing payment instruments?</t>
  </si>
  <si>
    <t>REQUIREMENT LISTING</t>
  </si>
  <si>
    <t>You can use this sheet to capture your requirements and your options in respct of each of your key choice variables listed below.</t>
  </si>
  <si>
    <t>Payment options</t>
  </si>
  <si>
    <t>(examples)</t>
  </si>
  <si>
    <t>1. Internal costs</t>
  </si>
  <si>
    <t>2. Fees paid to provider</t>
  </si>
  <si>
    <t>3. Costs to tax payer to use</t>
  </si>
  <si>
    <t>In person:</t>
  </si>
  <si>
    <t>Cash—at agent</t>
  </si>
  <si>
    <t>Check—at agent</t>
  </si>
  <si>
    <t>Remote:</t>
  </si>
  <si>
    <t>digital transfer</t>
  </si>
  <si>
    <t>Card payment</t>
  </si>
  <si>
    <t>Check (mail in)</t>
  </si>
  <si>
    <t>COST ASSUMPTIONS</t>
  </si>
  <si>
    <t>You will need to collect assumptions about the costs of each payment type across the three cost buckets shown here</t>
  </si>
  <si>
    <t xml:space="preserve">OPTION </t>
  </si>
  <si>
    <t>Identified</t>
  </si>
  <si>
    <t>The differing payment situations of the targeted tax payers are not fully understood</t>
  </si>
  <si>
    <t>The solution does not have fall back options, so may be unduly reliant on one technology or provider</t>
  </si>
  <si>
    <t>The solution proves too complex for your internal capacity to manage</t>
  </si>
  <si>
    <t>The solution does not integrate well to the IFMS leading to delay and potential for fraud</t>
  </si>
  <si>
    <t>There is potential for leakage and fraud of receipts through collection agents</t>
  </si>
  <si>
    <t>There is not adequate provision for incentives and for information directed at tax payers to inform them of new options</t>
  </si>
  <si>
    <t>RISK ASSESSMENT</t>
  </si>
  <si>
    <t>You can use this sheet to test each option against the potential vulnerabilities, and also add whether there are mitigating factors</t>
  </si>
  <si>
    <t>EVALUATION</t>
  </si>
  <si>
    <t>Reduce costs of administration</t>
  </si>
  <si>
    <t xml:space="preserve">   Minimize the time &amp; cost  to comply</t>
  </si>
  <si>
    <t xml:space="preserve">Maximize tax revenue flows </t>
  </si>
  <si>
    <t>Fulfil policy mandate</t>
  </si>
  <si>
    <t>Scoring</t>
  </si>
  <si>
    <t>You can use this table below to evaluate each option you have identified against the drivers you listed earlier, to get to a weighted score on each.</t>
  </si>
  <si>
    <t>Segment</t>
  </si>
  <si>
    <t>Current payment vol.</t>
  </si>
  <si>
    <t>Payment values</t>
  </si>
  <si>
    <t>Compliance burden</t>
  </si>
  <si>
    <t>Potential to extend tax net</t>
  </si>
  <si>
    <t>Current financial inclusion</t>
  </si>
  <si>
    <t>Individuals—segment 1</t>
  </si>
  <si>
    <t>Individuals—segment 2</t>
  </si>
  <si>
    <t>Corporate---segment 1</t>
  </si>
  <si>
    <t>Corporate—segment 2</t>
  </si>
  <si>
    <t>Other segment</t>
  </si>
  <si>
    <t>PRIORITIZING AMONG SEGMENTS OF TAX PAYERS</t>
  </si>
  <si>
    <t>You can use the table below to decide with which segments you have identified to start the shift by assessing each against the criteria, which are linked to your drivers</t>
  </si>
  <si>
    <t>Payment approach: % of each category paying by:</t>
  </si>
  <si>
    <t>In person</t>
  </si>
  <si>
    <t>Remote</t>
  </si>
  <si>
    <t>Using profile for tax year 2013</t>
  </si>
  <si>
    <t>Av. # of Payments p.a.</t>
  </si>
  <si>
    <t>Average amount per payment</t>
  </si>
  <si>
    <t>Total value p.a. $ mil</t>
  </si>
  <si>
    <t>Total # p.a.</t>
  </si>
  <si>
    <t xml:space="preserve">Check </t>
  </si>
  <si>
    <t>Card</t>
  </si>
  <si>
    <t>Bank transfer</t>
  </si>
  <si>
    <t>Check (mail)</t>
  </si>
  <si>
    <t>Direct debit</t>
  </si>
  <si>
    <t>No of registered individual tax payers</t>
  </si>
  <si>
    <t xml:space="preserve">Of which: </t>
  </si>
  <si>
    <t xml:space="preserve">     Employed/ PAYE</t>
  </si>
  <si>
    <t xml:space="preserve">          Of which: need to top up payment</t>
  </si>
  <si>
    <t xml:space="preserve">          Of which: qualify for refund </t>
  </si>
  <si>
    <t xml:space="preserve">     Self employed/Provisional </t>
  </si>
  <si>
    <t>% e-filing</t>
  </si>
  <si>
    <t>No of registered corporate tax payers</t>
  </si>
  <si>
    <t xml:space="preserve">     Paying Income tax</t>
  </si>
  <si>
    <t xml:space="preserve">     Paying employee PAYE</t>
  </si>
  <si>
    <t xml:space="preserve">     Paying VAT</t>
  </si>
  <si>
    <t xml:space="preserve">     Paying other</t>
  </si>
  <si>
    <t>TOTALS--RECEIPTS BY NUMBER</t>
  </si>
  <si>
    <t>TOTALS--RECEIPTS BY VALUE ($MIL)</t>
  </si>
  <si>
    <t>Number electronic</t>
  </si>
  <si>
    <t>% electronic</t>
  </si>
  <si>
    <t>TOTALS--REFUNDS TO INDIVIDUALS</t>
  </si>
  <si>
    <t>TOTAL--VALUE OF REFUNDS ($MIL)</t>
  </si>
  <si>
    <t>Costs  per payment--OPTION 1</t>
  </si>
  <si>
    <t>Fee paid by tax payer</t>
  </si>
  <si>
    <t>Fee paid by BIR to agent/s</t>
  </si>
  <si>
    <t>Internal processing cost</t>
  </si>
  <si>
    <t>Value of float</t>
  </si>
  <si>
    <t>Average value $MIL</t>
  </si>
  <si>
    <t>TB RATE</t>
  </si>
  <si>
    <t>VALUE P.A. $MIL</t>
  </si>
  <si>
    <t>Total cost of collection by instrument:</t>
  </si>
  <si>
    <t>TOTALS</t>
  </si>
  <si>
    <t>Baseline</t>
  </si>
  <si>
    <t>Option 1</t>
  </si>
  <si>
    <t>Change %</t>
  </si>
  <si>
    <t>Paid by tax payer</t>
  </si>
  <si>
    <t>$M</t>
  </si>
  <si>
    <t>Paid by BIR to agent</t>
  </si>
  <si>
    <t>Internal processing costs to BIR</t>
  </si>
  <si>
    <t>Set up costs amortized p.a.</t>
  </si>
  <si>
    <t>TOTAL COLLECTION COST BIR</t>
  </si>
  <si>
    <t>Float value foregone</t>
  </si>
  <si>
    <t>TOTAL SAVINGS TO GOVERNMENT</t>
  </si>
  <si>
    <t>COSTING OF AN OPTION</t>
  </si>
  <si>
    <t>This sheet combines earlier profile and cost information to generate costs and cost savings for the option stated in 18.3 below</t>
  </si>
  <si>
    <t>3. Tax collection (individual and businesses)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</si>
</sst>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_-* #,##0.00_-;\-* #,##0.00_-;_-* \-??_-;_-@_-"/>
    <numFmt numFmtId="166" formatCode="_-* #,##0_-;\-* #,##0_-;_-* \-??_-;_-@_-"/>
    <numFmt numFmtId="167" formatCode="_(* #,##0_);_(* \(#,##0\);_(* &quot;-&quot;??_);_(@_)"/>
    <numFmt numFmtId="168" formatCode="0.0"/>
    <numFmt numFmtId="169" formatCode="_(* #,##0.0_);_(* \(#,##0.0\);_(* &quot;-&quot;??_);_(@_)"/>
    <numFmt numFmtId="170" formatCode="_(* #,##0.000_);_(* \(#,##0.000\);_(* &quot;-&quot;??_);_(@_)"/>
  </numFmts>
  <fonts count="55" x14ac:knownFonts="1">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Calibri"/>
      <family val="2"/>
    </font>
    <font>
      <b/>
      <sz val="10"/>
      <name val="Arial"/>
      <family val="2"/>
    </font>
    <font>
      <b/>
      <sz val="12"/>
      <name val="Times New Roman"/>
      <family val="1"/>
    </font>
    <font>
      <sz val="12"/>
      <name val="Times New Roman"/>
      <family val="1"/>
    </font>
    <font>
      <sz val="11"/>
      <color indexed="8"/>
      <name val="Calibri"/>
      <family val="2"/>
    </font>
    <font>
      <sz val="8"/>
      <name val="Calibri"/>
      <family val="2"/>
    </font>
    <font>
      <b/>
      <sz val="12"/>
      <name val="Trebuchet MS"/>
      <family val="2"/>
    </font>
    <font>
      <sz val="12"/>
      <name val="Trebuchet MS"/>
      <family val="2"/>
    </font>
    <font>
      <sz val="11"/>
      <color theme="1"/>
      <name val="Calibri"/>
      <family val="2"/>
      <scheme val="minor"/>
    </font>
    <font>
      <b/>
      <sz val="10"/>
      <color rgb="FFFFFFFF"/>
      <name val="Calibri"/>
      <family val="2"/>
    </font>
    <font>
      <sz val="11"/>
      <name val="Calibri"/>
      <family val="2"/>
      <scheme val="minor"/>
    </font>
    <font>
      <sz val="11"/>
      <color indexed="8"/>
      <name val="Calibri"/>
      <family val="2"/>
      <scheme val="minor"/>
    </font>
    <font>
      <b/>
      <sz val="11"/>
      <color rgb="FFFFFFFF"/>
      <name val="Calibri"/>
      <family val="2"/>
      <scheme val="minor"/>
    </font>
    <font>
      <sz val="11"/>
      <color rgb="FF000000"/>
      <name val="Calibri"/>
      <family val="2"/>
      <scheme val="minor"/>
    </font>
    <font>
      <sz val="10"/>
      <name val="Calibri"/>
      <family val="2"/>
    </font>
    <font>
      <sz val="11"/>
      <color theme="0"/>
      <name val="Calibri"/>
      <family val="2"/>
    </font>
    <font>
      <b/>
      <sz val="11"/>
      <color theme="0"/>
      <name val="Calibri"/>
      <family val="2"/>
    </font>
    <font>
      <sz val="18"/>
      <name val="Arial"/>
      <family val="2"/>
    </font>
    <font>
      <u/>
      <sz val="11"/>
      <color theme="10"/>
      <name val="Calibri"/>
      <family val="2"/>
    </font>
    <font>
      <u/>
      <sz val="11"/>
      <color theme="11"/>
      <name val="Calibri"/>
      <family val="2"/>
    </font>
    <font>
      <sz val="11"/>
      <color rgb="FF000000"/>
      <name val="Calibri"/>
      <family val="2"/>
    </font>
    <font>
      <b/>
      <sz val="11"/>
      <color rgb="FF000000"/>
      <name val="Calibri"/>
      <family val="2"/>
    </font>
    <font>
      <b/>
      <sz val="11"/>
      <color rgb="FFFFFFFF"/>
      <name val="Calibri"/>
      <family val="2"/>
    </font>
    <font>
      <b/>
      <sz val="10"/>
      <name val="Calibri"/>
      <family val="2"/>
    </font>
    <font>
      <sz val="11"/>
      <name val="Arial"/>
      <family val="2"/>
    </font>
    <font>
      <sz val="10"/>
      <color rgb="FF000000"/>
      <name val="Calibri"/>
      <family val="2"/>
    </font>
    <font>
      <sz val="10"/>
      <name val="Arial"/>
      <family val="2"/>
    </font>
    <font>
      <b/>
      <sz val="12"/>
      <color rgb="FFFFFFFF"/>
      <name val="Calibri"/>
      <family val="2"/>
    </font>
    <font>
      <sz val="12"/>
      <color rgb="FF000000"/>
      <name val="Calibri"/>
      <family val="2"/>
    </font>
    <font>
      <b/>
      <sz val="11"/>
      <name val="Calibri"/>
      <family val="2"/>
      <scheme val="minor"/>
    </font>
    <font>
      <b/>
      <sz val="9"/>
      <color theme="1"/>
      <name val="Calibri"/>
      <family val="2"/>
      <scheme val="minor"/>
    </font>
    <font>
      <sz val="9"/>
      <color theme="1"/>
      <name val="Calibri"/>
      <family val="2"/>
      <scheme val="minor"/>
    </font>
    <font>
      <sz val="9"/>
      <color theme="0"/>
      <name val="Calibri"/>
      <family val="2"/>
      <scheme val="minor"/>
    </font>
    <font>
      <b/>
      <sz val="9"/>
      <color theme="0"/>
      <name val="Calibri"/>
      <family val="2"/>
      <scheme val="minor"/>
    </font>
    <font>
      <sz val="10"/>
      <name val="Calibri"/>
      <scheme val="minor"/>
    </font>
    <font>
      <sz val="10"/>
      <color rgb="FF000000"/>
      <name val="Calibri"/>
      <scheme val="minor"/>
    </font>
    <font>
      <sz val="14"/>
      <color indexed="8"/>
      <name val="Calibri"/>
    </font>
    <font>
      <b/>
      <sz val="16"/>
      <color theme="1"/>
      <name val="Calibri"/>
      <scheme val="minor"/>
    </font>
  </fonts>
  <fills count="29">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rgb="FFC66951"/>
        <bgColor indexed="64"/>
      </patternFill>
    </fill>
    <fill>
      <patternFill patternType="solid">
        <fgColor rgb="FFEAD4D0"/>
        <bgColor indexed="64"/>
      </patternFill>
    </fill>
    <fill>
      <patternFill patternType="solid">
        <fgColor rgb="FFF5EBE9"/>
        <bgColor indexed="64"/>
      </patternFill>
    </fill>
    <fill>
      <patternFill patternType="solid">
        <fgColor theme="5" tint="0.39997558519241921"/>
        <bgColor indexed="64"/>
      </patternFill>
    </fill>
    <fill>
      <patternFill patternType="solid">
        <fgColor rgb="FF92D050"/>
        <bgColor indexed="64"/>
      </patternFill>
    </fill>
  </fills>
  <borders count="6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style="double">
        <color auto="1"/>
      </bottom>
      <diagonal/>
    </border>
    <border>
      <left/>
      <right/>
      <top style="thin">
        <color auto="1"/>
      </top>
      <bottom style="thin">
        <color auto="1"/>
      </bottom>
      <diagonal/>
    </border>
    <border>
      <left style="medium">
        <color rgb="FFFFFFFF"/>
      </left>
      <right style="medium">
        <color rgb="FFFFFFFF"/>
      </right>
      <top style="medium">
        <color rgb="FFFFFFFF"/>
      </top>
      <bottom/>
      <diagonal/>
    </border>
    <border>
      <left style="medium">
        <color rgb="FFFFFFFF"/>
      </left>
      <right style="medium">
        <color rgb="FFFFFFFF"/>
      </right>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diagonal/>
    </border>
    <border>
      <left style="medium">
        <color rgb="FFFFFFFF"/>
      </left>
      <right style="medium">
        <color rgb="FFFFFFFF"/>
      </right>
      <top style="medium">
        <color rgb="FFFFFFFF"/>
      </top>
      <bottom style="thick">
        <color rgb="FFFFFFFF"/>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rgb="FFFFFFFF"/>
      </left>
      <right/>
      <top style="medium">
        <color rgb="FFFFFFFF"/>
      </top>
      <bottom style="thick">
        <color rgb="FFFFFFFF"/>
      </bottom>
      <diagonal/>
    </border>
    <border>
      <left/>
      <right/>
      <top style="medium">
        <color rgb="FFFFFFFF"/>
      </top>
      <bottom style="thick">
        <color rgb="FFFFFFFF"/>
      </bottom>
      <diagonal/>
    </border>
    <border>
      <left/>
      <right style="medium">
        <color rgb="FFFFFFFF"/>
      </right>
      <top style="medium">
        <color rgb="FFFFFFFF"/>
      </top>
      <bottom style="thick">
        <color rgb="FFFFFFFF"/>
      </bottom>
      <diagonal/>
    </border>
    <border>
      <left style="medium">
        <color rgb="FFFFFFFF"/>
      </left>
      <right/>
      <top style="thick">
        <color rgb="FFFFFFFF"/>
      </top>
      <bottom style="medium">
        <color rgb="FFFFFFFF"/>
      </bottom>
      <diagonal/>
    </border>
    <border>
      <left/>
      <right/>
      <top style="thick">
        <color rgb="FFFFFFFF"/>
      </top>
      <bottom style="medium">
        <color rgb="FFFFFFFF"/>
      </bottom>
      <diagonal/>
    </border>
    <border>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000000"/>
      </bottom>
      <diagonal/>
    </border>
    <border>
      <left style="medium">
        <color rgb="FFFFFFFF"/>
      </left>
      <right style="medium">
        <color rgb="FFFFFFFF"/>
      </right>
      <top style="medium">
        <color rgb="FF000000"/>
      </top>
      <bottom style="medium">
        <color rgb="FFFFFFFF"/>
      </bottom>
      <diagonal/>
    </border>
    <border>
      <left style="medium">
        <color rgb="FFFFFFFF"/>
      </left>
      <right style="medium">
        <color rgb="FFFFFFFF"/>
      </right>
      <top style="thick">
        <color rgb="FFFFFFFF"/>
      </top>
      <bottom/>
      <diagonal/>
    </border>
    <border>
      <left style="medium">
        <color rgb="FFFFFFFF"/>
      </left>
      <right style="medium">
        <color rgb="FFFFFFFF"/>
      </right>
      <top/>
      <bottom style="medium">
        <color rgb="FFFFFFFF"/>
      </bottom>
      <diagonal/>
    </border>
    <border>
      <left style="medium">
        <color rgb="FFFFFFFF"/>
      </left>
      <right/>
      <top style="medium">
        <color rgb="FFFFFFFF"/>
      </top>
      <bottom style="medium">
        <color rgb="FFFFFFFF"/>
      </bottom>
      <diagonal/>
    </border>
    <border>
      <left style="thin">
        <color theme="0"/>
      </left>
      <right style="medium">
        <color rgb="FFFFFFFF"/>
      </right>
      <top style="thick">
        <color rgb="FFFFFFFF"/>
      </top>
      <bottom/>
      <diagonal/>
    </border>
    <border>
      <left style="thin">
        <color theme="0"/>
      </left>
      <right style="medium">
        <color rgb="FFFFFFFF"/>
      </right>
      <top/>
      <bottom style="medium">
        <color rgb="FFFFFFFF"/>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thin">
        <color theme="1"/>
      </top>
      <bottom style="double">
        <color theme="1"/>
      </bottom>
      <diagonal/>
    </border>
    <border>
      <left style="medium">
        <color rgb="FFFFFFFF"/>
      </left>
      <right style="medium">
        <color rgb="FFFFFFFF"/>
      </right>
      <top style="medium">
        <color rgb="FFFFFFFF"/>
      </top>
      <bottom style="thin">
        <color theme="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rgb="FFFFFFFF"/>
      </left>
      <right/>
      <top/>
      <bottom style="thick">
        <color rgb="FFFFFFFF"/>
      </bottom>
      <diagonal/>
    </border>
    <border>
      <left/>
      <right style="medium">
        <color rgb="FFFFFFFF"/>
      </right>
      <top/>
      <bottom style="thick">
        <color rgb="FFFFFFFF"/>
      </bottom>
      <diagonal/>
    </border>
    <border>
      <left style="thin">
        <color theme="0"/>
      </left>
      <right style="thin">
        <color theme="0"/>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medium">
        <color auto="1"/>
      </bottom>
      <diagonal/>
    </border>
    <border>
      <left/>
      <right style="thin">
        <color theme="0"/>
      </right>
      <top style="thick">
        <color rgb="FFFFFFFF"/>
      </top>
      <bottom style="medium">
        <color rgb="FFFFFFFF"/>
      </bottom>
      <diagonal/>
    </border>
    <border>
      <left/>
      <right style="medium">
        <color rgb="FFFFFFFF"/>
      </right>
      <top/>
      <bottom style="medium">
        <color rgb="FFFFFFFF"/>
      </bottom>
      <diagonal/>
    </border>
    <border>
      <left/>
      <right style="medium">
        <color rgb="FFFFFFFF"/>
      </right>
      <top style="thick">
        <color rgb="FFFFFFFF"/>
      </top>
      <bottom/>
      <diagonal/>
    </border>
    <border>
      <left/>
      <right/>
      <top style="medium">
        <color rgb="FFFFFFFF"/>
      </top>
      <bottom/>
      <diagonal/>
    </border>
  </borders>
  <cellStyleXfs count="80">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165" fontId="21" fillId="0" borderId="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21" fillId="23" borderId="7" applyNumberFormat="0" applyAlignment="0" applyProtection="0"/>
    <xf numFmtId="0" fontId="13" fillId="20" borderId="8" applyNumberFormat="0" applyAlignment="0" applyProtection="0"/>
    <xf numFmtId="9" fontId="21" fillId="0" borderId="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cellStyleXfs>
  <cellXfs count="332">
    <xf numFmtId="0" fontId="0" fillId="0" borderId="0" xfId="0"/>
    <xf numFmtId="0" fontId="15" fillId="0" borderId="0" xfId="0" applyFont="1"/>
    <xf numFmtId="0" fontId="17"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0" fillId="0" borderId="0" xfId="0" applyAlignment="1">
      <alignment wrapText="1"/>
    </xf>
    <xf numFmtId="0" fontId="0" fillId="0" borderId="0" xfId="0" applyAlignment="1">
      <alignment horizontal="center"/>
    </xf>
    <xf numFmtId="0" fontId="20" fillId="0" borderId="0" xfId="0" applyFont="1" applyFill="1" applyBorder="1"/>
    <xf numFmtId="0" fontId="0" fillId="0" borderId="0" xfId="0" applyAlignment="1">
      <alignment horizontal="center" vertical="center" wrapText="1"/>
    </xf>
    <xf numFmtId="0" fontId="0" fillId="0" borderId="0" xfId="0" applyAlignment="1">
      <alignment horizontal="center" wrapText="1"/>
    </xf>
    <xf numFmtId="9" fontId="0" fillId="0" borderId="0" xfId="0" applyNumberFormat="1" applyAlignment="1">
      <alignment wrapText="1"/>
    </xf>
    <xf numFmtId="166" fontId="21" fillId="0" borderId="0" xfId="28" applyNumberFormat="1" applyAlignment="1">
      <alignment wrapText="1"/>
    </xf>
    <xf numFmtId="166" fontId="0" fillId="0" borderId="0" xfId="0" applyNumberFormat="1" applyAlignment="1">
      <alignment wrapText="1"/>
    </xf>
    <xf numFmtId="166" fontId="0" fillId="0" borderId="15" xfId="0" applyNumberFormat="1" applyBorder="1" applyAlignment="1">
      <alignment wrapText="1"/>
    </xf>
    <xf numFmtId="0" fontId="0" fillId="0" borderId="0" xfId="0" applyAlignment="1">
      <alignment horizontal="center" wrapText="1"/>
    </xf>
    <xf numFmtId="0" fontId="26" fillId="24" borderId="16" xfId="0" applyFont="1" applyFill="1" applyBorder="1" applyAlignment="1">
      <alignment horizontal="left" vertical="center" wrapText="1"/>
    </xf>
    <xf numFmtId="0" fontId="26" fillId="24" borderId="18" xfId="0" applyFont="1" applyFill="1" applyBorder="1" applyAlignment="1">
      <alignment horizontal="left" vertical="center" wrapText="1"/>
    </xf>
    <xf numFmtId="0" fontId="26" fillId="24" borderId="19" xfId="0" applyFont="1" applyFill="1" applyBorder="1" applyAlignment="1">
      <alignment horizontal="left" vertical="center" wrapText="1"/>
    </xf>
    <xf numFmtId="0" fontId="26" fillId="24" borderId="20" xfId="0" applyFont="1" applyFill="1" applyBorder="1" applyAlignment="1">
      <alignment horizontal="left" vertical="center" wrapText="1"/>
    </xf>
    <xf numFmtId="0" fontId="28" fillId="0" borderId="0" xfId="0" applyFont="1" applyAlignment="1">
      <alignment horizontal="center" vertical="center"/>
    </xf>
    <xf numFmtId="0" fontId="29" fillId="24" borderId="16" xfId="0" applyFont="1" applyFill="1" applyBorder="1" applyAlignment="1">
      <alignment horizontal="center" vertical="center" wrapText="1"/>
    </xf>
    <xf numFmtId="0" fontId="29" fillId="24" borderId="17" xfId="0" applyFont="1" applyFill="1" applyBorder="1" applyAlignment="1">
      <alignment horizontal="center" vertical="center" wrapText="1"/>
    </xf>
    <xf numFmtId="9" fontId="21" fillId="0" borderId="0" xfId="40" applyAlignment="1">
      <alignment horizontal="center" vertical="center"/>
    </xf>
    <xf numFmtId="0" fontId="0" fillId="0" borderId="0" xfId="0" applyAlignment="1">
      <alignment horizontal="center" vertical="center"/>
    </xf>
    <xf numFmtId="0" fontId="0" fillId="0" borderId="0" xfId="0" applyBorder="1" applyAlignment="1">
      <alignment wrapText="1"/>
    </xf>
    <xf numFmtId="166" fontId="21" fillId="0" borderId="0" xfId="28" applyNumberFormat="1" applyBorder="1" applyAlignment="1">
      <alignment wrapText="1"/>
    </xf>
    <xf numFmtId="166" fontId="0" fillId="0" borderId="0" xfId="28" applyNumberFormat="1" applyFont="1" applyAlignment="1">
      <alignment wrapText="1"/>
    </xf>
    <xf numFmtId="0" fontId="15" fillId="0" borderId="0" xfId="0" applyFont="1" applyAlignment="1">
      <alignment horizontal="center" vertical="center"/>
    </xf>
    <xf numFmtId="0" fontId="31" fillId="0" borderId="0" xfId="0" applyFont="1" applyFill="1" applyBorder="1" applyAlignment="1">
      <alignment horizontal="left" vertical="center" wrapText="1"/>
    </xf>
    <xf numFmtId="0" fontId="32" fillId="27" borderId="0" xfId="0" applyFont="1" applyFill="1" applyAlignment="1">
      <alignment horizontal="center" vertical="center"/>
    </xf>
    <xf numFmtId="0" fontId="32" fillId="27" borderId="0" xfId="0" applyFont="1" applyFill="1" applyAlignment="1">
      <alignment horizontal="center"/>
    </xf>
    <xf numFmtId="0" fontId="38" fillId="0" borderId="0" xfId="0" applyFont="1"/>
    <xf numFmtId="0" fontId="39" fillId="24" borderId="21" xfId="0" applyFont="1" applyFill="1" applyBorder="1" applyAlignment="1">
      <alignment horizontal="justify" vertical="center" wrapText="1"/>
    </xf>
    <xf numFmtId="0" fontId="39" fillId="24" borderId="21" xfId="0" applyFont="1" applyFill="1" applyBorder="1" applyAlignment="1">
      <alignment horizontal="center" vertical="center" wrapText="1"/>
    </xf>
    <xf numFmtId="0" fontId="39" fillId="24" borderId="18" xfId="0" applyFont="1" applyFill="1" applyBorder="1" applyAlignment="1">
      <alignment horizontal="justify" vertical="center" wrapText="1"/>
    </xf>
    <xf numFmtId="0" fontId="37" fillId="25" borderId="18" xfId="0" applyFont="1" applyFill="1" applyBorder="1" applyAlignment="1">
      <alignment horizontal="center" vertical="center" wrapText="1"/>
    </xf>
    <xf numFmtId="0" fontId="37" fillId="25" borderId="18" xfId="0" applyFont="1" applyFill="1" applyBorder="1" applyAlignment="1">
      <alignment horizontal="justify" vertical="center" wrapText="1"/>
    </xf>
    <xf numFmtId="0" fontId="39" fillId="24" borderId="19" xfId="0" applyFont="1" applyFill="1" applyBorder="1" applyAlignment="1">
      <alignment horizontal="justify" vertical="center" wrapText="1"/>
    </xf>
    <xf numFmtId="0" fontId="34" fillId="25" borderId="19" xfId="0" applyFont="1" applyFill="1" applyBorder="1" applyAlignment="1">
      <alignment horizontal="center" vertical="top" wrapText="1"/>
    </xf>
    <xf numFmtId="0" fontId="0" fillId="0" borderId="23" xfId="0" applyBorder="1" applyAlignment="1">
      <alignment wrapText="1"/>
    </xf>
    <xf numFmtId="0" fontId="0" fillId="0" borderId="24" xfId="0" applyBorder="1" applyAlignment="1">
      <alignment wrapText="1"/>
    </xf>
    <xf numFmtId="0" fontId="0" fillId="0" borderId="25" xfId="0" applyBorder="1" applyAlignment="1">
      <alignment wrapText="1"/>
    </xf>
    <xf numFmtId="0" fontId="0" fillId="0" borderId="0" xfId="0" applyBorder="1" applyAlignment="1">
      <alignment horizontal="center" vertical="center"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166" fontId="21" fillId="0" borderId="12" xfId="28" applyNumberFormat="1" applyBorder="1" applyAlignment="1">
      <alignment wrapText="1"/>
    </xf>
    <xf numFmtId="166" fontId="15" fillId="0" borderId="10" xfId="28" applyNumberFormat="1" applyFont="1" applyBorder="1" applyAlignment="1">
      <alignment wrapText="1"/>
    </xf>
    <xf numFmtId="166" fontId="15" fillId="0" borderId="13" xfId="28" applyNumberFormat="1" applyFont="1" applyBorder="1" applyAlignment="1">
      <alignment wrapText="1"/>
    </xf>
    <xf numFmtId="0" fontId="37" fillId="26" borderId="19" xfId="0" applyFont="1" applyFill="1" applyBorder="1" applyAlignment="1">
      <alignment horizontal="center" wrapText="1"/>
    </xf>
    <xf numFmtId="164" fontId="21" fillId="0" borderId="0" xfId="28" applyNumberFormat="1" applyBorder="1" applyAlignment="1">
      <alignment wrapText="1"/>
    </xf>
    <xf numFmtId="0" fontId="40" fillId="0" borderId="0" xfId="0" applyFont="1" applyFill="1" applyBorder="1" applyAlignment="1">
      <alignment horizontal="left" vertical="center" wrapText="1"/>
    </xf>
    <xf numFmtId="0" fontId="37" fillId="0" borderId="20" xfId="0" applyFont="1" applyFill="1" applyBorder="1" applyAlignment="1">
      <alignment horizontal="justify" vertical="center" wrapText="1"/>
    </xf>
    <xf numFmtId="0" fontId="0" fillId="0" borderId="14" xfId="0" applyBorder="1" applyAlignment="1">
      <alignment horizontal="center" vertical="center"/>
    </xf>
    <xf numFmtId="0" fontId="20" fillId="0" borderId="0" xfId="0" applyFont="1" applyFill="1" applyBorder="1" applyAlignment="1">
      <alignment wrapText="1"/>
    </xf>
    <xf numFmtId="0" fontId="19" fillId="0" borderId="0" xfId="0" applyFont="1" applyFill="1" applyBorder="1"/>
    <xf numFmtId="167" fontId="19" fillId="0" borderId="0" xfId="28" applyNumberFormat="1" applyFont="1" applyFill="1" applyBorder="1" applyAlignment="1">
      <alignment horizontal="left"/>
    </xf>
    <xf numFmtId="167" fontId="19" fillId="0" borderId="0" xfId="28" applyNumberFormat="1" applyFont="1" applyFill="1" applyBorder="1"/>
    <xf numFmtId="0" fontId="0" fillId="0" borderId="0" xfId="0" applyFill="1" applyBorder="1"/>
    <xf numFmtId="167" fontId="20" fillId="0" borderId="0" xfId="28" applyNumberFormat="1" applyFont="1" applyFill="1" applyBorder="1" applyAlignment="1">
      <alignment horizontal="left"/>
    </xf>
    <xf numFmtId="167" fontId="20" fillId="0" borderId="0" xfId="28" applyNumberFormat="1" applyFont="1" applyFill="1" applyBorder="1" applyAlignment="1"/>
    <xf numFmtId="167" fontId="25" fillId="0" borderId="0" xfId="28" applyNumberFormat="1" applyFont="1" applyFill="1" applyBorder="1" applyAlignment="1">
      <alignment horizontal="left"/>
    </xf>
    <xf numFmtId="167" fontId="25" fillId="0" borderId="0" xfId="28" applyNumberFormat="1" applyFont="1" applyFill="1" applyBorder="1" applyAlignment="1"/>
    <xf numFmtId="167" fontId="18" fillId="0" borderId="0" xfId="28" applyNumberFormat="1" applyFont="1" applyFill="1" applyBorder="1"/>
    <xf numFmtId="167" fontId="0" fillId="0" borderId="0" xfId="0" applyNumberFormat="1" applyFill="1" applyBorder="1"/>
    <xf numFmtId="164" fontId="0" fillId="0" borderId="0" xfId="0" applyNumberFormat="1" applyFill="1" applyBorder="1"/>
    <xf numFmtId="167" fontId="25" fillId="0" borderId="0" xfId="28" applyNumberFormat="1" applyFont="1" applyFill="1" applyBorder="1"/>
    <xf numFmtId="3" fontId="24" fillId="0" borderId="0" xfId="0" applyNumberFormat="1" applyFont="1" applyFill="1" applyBorder="1" applyAlignment="1">
      <alignment horizontal="right"/>
    </xf>
    <xf numFmtId="3" fontId="0" fillId="0" borderId="0" xfId="0" applyNumberFormat="1" applyFill="1" applyBorder="1"/>
    <xf numFmtId="0" fontId="23" fillId="0" borderId="0" xfId="0" applyFont="1" applyFill="1" applyBorder="1"/>
    <xf numFmtId="0" fontId="0" fillId="0" borderId="0" xfId="0" applyFont="1"/>
    <xf numFmtId="0" fontId="26" fillId="0" borderId="0" xfId="0" applyFont="1" applyFill="1" applyBorder="1" applyAlignment="1">
      <alignment horizontal="left" vertical="center" wrapText="1"/>
    </xf>
    <xf numFmtId="0" fontId="43" fillId="25" borderId="19" xfId="0" applyFont="1" applyFill="1" applyBorder="1" applyAlignment="1">
      <alignment horizontal="justify" vertical="top" wrapText="1"/>
    </xf>
    <xf numFmtId="9" fontId="27" fillId="28" borderId="18" xfId="0" applyNumberFormat="1" applyFont="1" applyFill="1" applyBorder="1" applyAlignment="1">
      <alignment horizontal="center" vertical="center" wrapText="1"/>
    </xf>
    <xf numFmtId="9" fontId="27" fillId="28" borderId="19" xfId="0" applyNumberFormat="1" applyFont="1" applyFill="1" applyBorder="1" applyAlignment="1">
      <alignment horizontal="center" vertical="center" wrapText="1"/>
    </xf>
    <xf numFmtId="9" fontId="30" fillId="28" borderId="19" xfId="0" applyNumberFormat="1" applyFont="1" applyFill="1" applyBorder="1" applyAlignment="1">
      <alignment horizontal="center" vertical="center" wrapText="1"/>
    </xf>
    <xf numFmtId="9" fontId="27" fillId="28" borderId="16" xfId="0" applyNumberFormat="1" applyFont="1" applyFill="1" applyBorder="1" applyAlignment="1">
      <alignment horizontal="center" vertical="center" wrapText="1"/>
    </xf>
    <xf numFmtId="0" fontId="27" fillId="28" borderId="19" xfId="0" applyFont="1" applyFill="1" applyBorder="1" applyAlignment="1">
      <alignment horizontal="center" vertical="center" wrapText="1"/>
    </xf>
    <xf numFmtId="0" fontId="15" fillId="0" borderId="0" xfId="0" applyFont="1" applyAlignment="1">
      <alignment horizontal="left" vertical="center"/>
    </xf>
    <xf numFmtId="0" fontId="0" fillId="0" borderId="0" xfId="0" applyFont="1" applyAlignment="1">
      <alignment horizontal="center" vertical="center"/>
    </xf>
    <xf numFmtId="0" fontId="37" fillId="26" borderId="19" xfId="0" applyFont="1" applyFill="1" applyBorder="1" applyAlignment="1">
      <alignment horizontal="left" vertical="center" wrapText="1" readingOrder="1"/>
    </xf>
    <xf numFmtId="0" fontId="37" fillId="26" borderId="19" xfId="0" applyFont="1" applyFill="1" applyBorder="1" applyAlignment="1">
      <alignment horizontal="center" vertical="center" wrapText="1" readingOrder="1"/>
    </xf>
    <xf numFmtId="0" fontId="37" fillId="25" borderId="19" xfId="0" applyFont="1" applyFill="1" applyBorder="1" applyAlignment="1">
      <alignment horizontal="left" vertical="center" wrapText="1" readingOrder="1"/>
    </xf>
    <xf numFmtId="0" fontId="39" fillId="24" borderId="19" xfId="0" applyFont="1" applyFill="1" applyBorder="1" applyAlignment="1">
      <alignment horizontal="center" vertical="center" wrapText="1" readingOrder="1"/>
    </xf>
    <xf numFmtId="0" fontId="37" fillId="25" borderId="35" xfId="0" applyFont="1" applyFill="1" applyBorder="1" applyAlignment="1">
      <alignment horizontal="right" vertical="center" wrapText="1" readingOrder="1"/>
    </xf>
    <xf numFmtId="0" fontId="41" fillId="25" borderId="19" xfId="0" applyFont="1" applyFill="1" applyBorder="1" applyAlignment="1">
      <alignment wrapText="1"/>
    </xf>
    <xf numFmtId="0" fontId="41" fillId="26" borderId="19" xfId="0" applyFont="1" applyFill="1" applyBorder="1" applyAlignment="1">
      <alignment wrapText="1"/>
    </xf>
    <xf numFmtId="0" fontId="41" fillId="24" borderId="19" xfId="0" applyFont="1" applyFill="1" applyBorder="1" applyAlignment="1">
      <alignment wrapText="1"/>
    </xf>
    <xf numFmtId="0" fontId="41" fillId="25" borderId="35" xfId="0" applyFont="1" applyFill="1" applyBorder="1" applyAlignment="1">
      <alignment wrapText="1"/>
    </xf>
    <xf numFmtId="0" fontId="37" fillId="28" borderId="19" xfId="0" applyFont="1" applyFill="1" applyBorder="1" applyAlignment="1">
      <alignment horizontal="left" vertical="center" wrapText="1" readingOrder="1"/>
    </xf>
    <xf numFmtId="0" fontId="37" fillId="28" borderId="19" xfId="0" applyFont="1" applyFill="1" applyBorder="1" applyAlignment="1">
      <alignment horizontal="center" vertical="center" wrapText="1" readingOrder="1"/>
    </xf>
    <xf numFmtId="0" fontId="37" fillId="0" borderId="19" xfId="0" applyFont="1" applyFill="1" applyBorder="1" applyAlignment="1">
      <alignment horizontal="left" vertical="center" wrapText="1" readingOrder="1"/>
    </xf>
    <xf numFmtId="0" fontId="37" fillId="24" borderId="19" xfId="0" applyFont="1" applyFill="1" applyBorder="1" applyAlignment="1">
      <alignment horizontal="left" vertical="center" wrapText="1" readingOrder="1"/>
    </xf>
    <xf numFmtId="0" fontId="37" fillId="24" borderId="19" xfId="0" applyFont="1" applyFill="1" applyBorder="1" applyAlignment="1">
      <alignment horizontal="center" vertical="center" wrapText="1" readingOrder="1"/>
    </xf>
    <xf numFmtId="0" fontId="32" fillId="24" borderId="19" xfId="0" applyFont="1" applyFill="1" applyBorder="1" applyAlignment="1">
      <alignment horizontal="center" vertical="center" wrapText="1" readingOrder="1"/>
    </xf>
    <xf numFmtId="0" fontId="41" fillId="24" borderId="19" xfId="0" applyFont="1" applyFill="1" applyBorder="1" applyAlignment="1">
      <alignment vertical="center" wrapText="1"/>
    </xf>
    <xf numFmtId="0" fontId="41" fillId="28" borderId="19" xfId="0" applyFont="1" applyFill="1" applyBorder="1" applyAlignment="1">
      <alignment wrapText="1"/>
    </xf>
    <xf numFmtId="0" fontId="41" fillId="28" borderId="34" xfId="0" applyFont="1" applyFill="1" applyBorder="1" applyAlignment="1">
      <alignment wrapText="1"/>
    </xf>
    <xf numFmtId="0" fontId="39" fillId="24" borderId="19" xfId="0" applyFont="1" applyFill="1" applyBorder="1" applyAlignment="1">
      <alignment horizontal="center" vertical="center" wrapText="1"/>
    </xf>
    <xf numFmtId="0" fontId="41" fillId="24" borderId="19" xfId="0" applyFont="1" applyFill="1" applyBorder="1" applyAlignment="1">
      <alignment horizontal="center" vertical="center" wrapText="1"/>
    </xf>
    <xf numFmtId="0" fontId="32" fillId="24" borderId="38" xfId="0" applyFont="1" applyFill="1" applyBorder="1" applyAlignment="1">
      <alignment horizontal="center" vertical="center" wrapText="1" readingOrder="1"/>
    </xf>
    <xf numFmtId="0" fontId="37" fillId="25" borderId="19" xfId="0" applyFont="1" applyFill="1" applyBorder="1" applyAlignment="1">
      <alignment horizontal="center" vertical="center" wrapText="1" readingOrder="1"/>
    </xf>
    <xf numFmtId="0" fontId="41" fillId="25" borderId="19" xfId="0" applyFont="1" applyFill="1" applyBorder="1" applyAlignment="1">
      <alignment horizontal="center" vertical="center" wrapText="1"/>
    </xf>
    <xf numFmtId="0" fontId="41" fillId="26" borderId="19" xfId="0" applyFont="1" applyFill="1" applyBorder="1" applyAlignment="1">
      <alignment horizontal="center" vertical="center" wrapText="1"/>
    </xf>
    <xf numFmtId="0" fontId="39" fillId="24" borderId="21" xfId="0" applyFont="1" applyFill="1" applyBorder="1" applyAlignment="1">
      <alignment horizontal="left" vertical="center" wrapText="1" readingOrder="1"/>
    </xf>
    <xf numFmtId="0" fontId="44" fillId="24" borderId="18" xfId="0" applyFont="1" applyFill="1" applyBorder="1" applyAlignment="1">
      <alignment horizontal="left" vertical="center" wrapText="1" readingOrder="1"/>
    </xf>
    <xf numFmtId="0" fontId="44" fillId="24" borderId="19" xfId="0" applyFont="1" applyFill="1" applyBorder="1" applyAlignment="1">
      <alignment horizontal="left" vertical="center" wrapText="1" readingOrder="1"/>
    </xf>
    <xf numFmtId="0" fontId="39" fillId="24" borderId="21" xfId="0" applyFont="1" applyFill="1" applyBorder="1" applyAlignment="1">
      <alignment horizontal="center" vertical="center" wrapText="1" readingOrder="1"/>
    </xf>
    <xf numFmtId="0" fontId="37" fillId="25" borderId="36" xfId="0" applyFont="1" applyFill="1" applyBorder="1" applyAlignment="1">
      <alignment horizontal="left" vertical="center" wrapText="1" readingOrder="1"/>
    </xf>
    <xf numFmtId="0" fontId="37" fillId="25" borderId="37" xfId="0" applyFont="1" applyFill="1" applyBorder="1" applyAlignment="1">
      <alignment horizontal="left" vertical="center" wrapText="1" readingOrder="1"/>
    </xf>
    <xf numFmtId="0" fontId="39" fillId="24" borderId="19" xfId="0" applyFont="1" applyFill="1" applyBorder="1" applyAlignment="1">
      <alignment horizontal="left" vertical="center" wrapText="1" readingOrder="1"/>
    </xf>
    <xf numFmtId="0" fontId="39" fillId="24" borderId="16" xfId="0" applyFont="1" applyFill="1" applyBorder="1" applyAlignment="1">
      <alignment horizontal="center" vertical="center" wrapText="1" readingOrder="1"/>
    </xf>
    <xf numFmtId="0" fontId="39" fillId="24" borderId="17" xfId="0" applyFont="1" applyFill="1" applyBorder="1" applyAlignment="1">
      <alignment horizontal="center" vertical="center" wrapText="1" readingOrder="1"/>
    </xf>
    <xf numFmtId="0" fontId="37" fillId="25" borderId="18" xfId="0" applyFont="1" applyFill="1" applyBorder="1" applyAlignment="1">
      <alignment horizontal="left" vertical="center" wrapText="1" readingOrder="1"/>
    </xf>
    <xf numFmtId="0" fontId="39" fillId="28" borderId="19" xfId="0" applyFont="1" applyFill="1" applyBorder="1" applyAlignment="1">
      <alignment horizontal="justify" vertical="center" wrapText="1"/>
    </xf>
    <xf numFmtId="0" fontId="37" fillId="28" borderId="19" xfId="0" applyFont="1" applyFill="1" applyBorder="1" applyAlignment="1">
      <alignment horizontal="center" vertical="center" wrapText="1"/>
    </xf>
    <xf numFmtId="0" fontId="42" fillId="28" borderId="19" xfId="0" applyFont="1" applyFill="1" applyBorder="1" applyAlignment="1">
      <alignment horizontal="justify" vertical="center" wrapText="1"/>
    </xf>
    <xf numFmtId="0" fontId="15" fillId="0" borderId="22" xfId="0" applyFont="1" applyBorder="1" applyAlignment="1">
      <alignment wrapText="1"/>
    </xf>
    <xf numFmtId="9" fontId="0" fillId="28" borderId="0" xfId="0" applyNumberFormat="1" applyFill="1" applyAlignment="1">
      <alignment wrapText="1"/>
    </xf>
    <xf numFmtId="0" fontId="0" fillId="28" borderId="0" xfId="0" applyFill="1" applyAlignment="1">
      <alignment wrapText="1"/>
    </xf>
    <xf numFmtId="166" fontId="21" fillId="28" borderId="0" xfId="28" applyNumberFormat="1" applyFill="1" applyBorder="1" applyAlignment="1">
      <alignment wrapText="1"/>
    </xf>
    <xf numFmtId="9" fontId="21" fillId="28" borderId="0" xfId="40" applyFill="1" applyBorder="1" applyAlignment="1">
      <alignment wrapText="1"/>
    </xf>
    <xf numFmtId="0" fontId="0" fillId="28" borderId="0" xfId="0" applyFill="1" applyBorder="1" applyAlignment="1">
      <alignment wrapText="1"/>
    </xf>
    <xf numFmtId="0" fontId="0" fillId="28" borderId="0" xfId="0" applyFill="1" applyAlignment="1">
      <alignment horizontal="center" wrapText="1"/>
    </xf>
    <xf numFmtId="0" fontId="34" fillId="24" borderId="19" xfId="0" applyFont="1" applyFill="1" applyBorder="1" applyAlignment="1">
      <alignment vertical="center" wrapText="1"/>
    </xf>
    <xf numFmtId="0" fontId="26" fillId="24" borderId="19" xfId="0" applyFont="1" applyFill="1" applyBorder="1" applyAlignment="1">
      <alignment horizontal="left" vertical="center" wrapText="1" readingOrder="1"/>
    </xf>
    <xf numFmtId="0" fontId="39" fillId="24" borderId="18" xfId="0" applyFont="1" applyFill="1" applyBorder="1" applyAlignment="1">
      <alignment horizontal="left" vertical="center" wrapText="1" readingOrder="1"/>
    </xf>
    <xf numFmtId="0" fontId="44" fillId="24" borderId="21" xfId="0" applyFont="1" applyFill="1" applyBorder="1" applyAlignment="1">
      <alignment horizontal="center" vertical="center" wrapText="1" readingOrder="1"/>
    </xf>
    <xf numFmtId="0" fontId="41" fillId="28" borderId="18" xfId="0" applyFont="1" applyFill="1" applyBorder="1" applyAlignment="1">
      <alignment horizontal="center" vertical="top" wrapText="1"/>
    </xf>
    <xf numFmtId="0" fontId="41" fillId="28" borderId="19" xfId="0" applyFont="1" applyFill="1" applyBorder="1" applyAlignment="1">
      <alignment horizontal="center" vertical="top" wrapText="1"/>
    </xf>
    <xf numFmtId="0" fontId="38" fillId="26" borderId="19" xfId="0" applyFont="1" applyFill="1" applyBorder="1" applyAlignment="1">
      <alignment horizontal="left" wrapText="1" readingOrder="1"/>
    </xf>
    <xf numFmtId="0" fontId="37" fillId="26" borderId="19" xfId="0" applyFont="1" applyFill="1" applyBorder="1" applyAlignment="1">
      <alignment horizontal="left" wrapText="1" readingOrder="1"/>
    </xf>
    <xf numFmtId="0" fontId="38" fillId="26" borderId="19" xfId="0" applyFont="1" applyFill="1" applyBorder="1" applyAlignment="1">
      <alignment horizontal="center" vertical="center" wrapText="1" readingOrder="1"/>
    </xf>
    <xf numFmtId="0" fontId="27" fillId="26" borderId="19" xfId="0" applyFont="1" applyFill="1" applyBorder="1" applyAlignment="1">
      <alignment wrapText="1"/>
    </xf>
    <xf numFmtId="0" fontId="41" fillId="26" borderId="16" xfId="0" applyFont="1" applyFill="1" applyBorder="1" applyAlignment="1">
      <alignment wrapText="1"/>
    </xf>
    <xf numFmtId="0" fontId="41" fillId="26" borderId="37" xfId="0" applyFont="1" applyFill="1" applyBorder="1" applyAlignment="1">
      <alignment wrapText="1"/>
    </xf>
    <xf numFmtId="0" fontId="27" fillId="26" borderId="46" xfId="0" applyFont="1" applyFill="1" applyBorder="1" applyAlignment="1">
      <alignment wrapText="1"/>
    </xf>
    <xf numFmtId="0" fontId="27" fillId="26" borderId="37" xfId="0" applyFont="1" applyFill="1" applyBorder="1" applyAlignment="1">
      <alignment wrapText="1"/>
    </xf>
    <xf numFmtId="0" fontId="41" fillId="28" borderId="47" xfId="0" applyFont="1" applyFill="1" applyBorder="1" applyAlignment="1">
      <alignment wrapText="1"/>
    </xf>
    <xf numFmtId="0" fontId="41" fillId="28" borderId="19" xfId="0" applyFont="1" applyFill="1" applyBorder="1" applyAlignment="1">
      <alignment horizontal="right" wrapText="1"/>
    </xf>
    <xf numFmtId="0" fontId="39" fillId="24" borderId="18" xfId="0" applyFont="1" applyFill="1" applyBorder="1" applyAlignment="1">
      <alignment horizontal="center" vertical="center" wrapText="1" readingOrder="1"/>
    </xf>
    <xf numFmtId="0" fontId="41" fillId="28" borderId="18" xfId="0" applyFont="1" applyFill="1" applyBorder="1" applyAlignment="1">
      <alignment horizontal="center" vertical="center" wrapText="1"/>
    </xf>
    <xf numFmtId="0" fontId="37" fillId="28" borderId="18" xfId="0" applyFont="1" applyFill="1" applyBorder="1" applyAlignment="1">
      <alignment horizontal="left" vertical="center" wrapText="1" readingOrder="1"/>
    </xf>
    <xf numFmtId="0" fontId="41" fillId="28" borderId="19" xfId="0" applyFont="1" applyFill="1" applyBorder="1" applyAlignment="1">
      <alignment horizontal="center" vertical="center" wrapText="1"/>
    </xf>
    <xf numFmtId="0" fontId="0" fillId="28" borderId="0" xfId="0" applyFill="1" applyAlignment="1">
      <alignment horizontal="center" vertical="center"/>
    </xf>
    <xf numFmtId="0" fontId="39" fillId="24" borderId="21" xfId="0" applyFont="1" applyFill="1" applyBorder="1" applyAlignment="1">
      <alignment horizontal="left" vertical="center" wrapText="1" indent="1" readingOrder="1"/>
    </xf>
    <xf numFmtId="0" fontId="39" fillId="0" borderId="21" xfId="0" applyFont="1" applyFill="1" applyBorder="1" applyAlignment="1">
      <alignment horizontal="left" vertical="center" wrapText="1" indent="1" readingOrder="1"/>
    </xf>
    <xf numFmtId="0" fontId="39" fillId="0" borderId="18" xfId="0" applyFont="1" applyFill="1" applyBorder="1" applyAlignment="1">
      <alignment horizontal="left" vertical="center" wrapText="1" readingOrder="1"/>
    </xf>
    <xf numFmtId="0" fontId="39" fillId="0" borderId="19" xfId="0" applyFont="1" applyFill="1" applyBorder="1" applyAlignment="1">
      <alignment horizontal="left" vertical="center" wrapText="1" indent="1" readingOrder="1"/>
    </xf>
    <xf numFmtId="0" fontId="39" fillId="0" borderId="21" xfId="0" applyFont="1" applyFill="1" applyBorder="1" applyAlignment="1">
      <alignment horizontal="left" vertical="center" wrapText="1" readingOrder="1"/>
    </xf>
    <xf numFmtId="0" fontId="37" fillId="0" borderId="18" xfId="0" applyFont="1" applyFill="1" applyBorder="1" applyAlignment="1">
      <alignment horizontal="left" vertical="center" wrapText="1" readingOrder="1"/>
    </xf>
    <xf numFmtId="0" fontId="39" fillId="0" borderId="19" xfId="0" applyFont="1" applyFill="1" applyBorder="1" applyAlignment="1">
      <alignment horizontal="left" vertical="center" wrapText="1" readingOrder="1"/>
    </xf>
    <xf numFmtId="0" fontId="34" fillId="0" borderId="19" xfId="0" applyFont="1" applyFill="1" applyBorder="1" applyAlignment="1">
      <alignment wrapText="1"/>
    </xf>
    <xf numFmtId="0" fontId="38" fillId="0" borderId="19" xfId="0" applyFont="1" applyFill="1" applyBorder="1" applyAlignment="1">
      <alignment horizontal="left" vertical="center" wrapText="1" readingOrder="1"/>
    </xf>
    <xf numFmtId="0" fontId="0" fillId="0" borderId="48" xfId="0" applyBorder="1"/>
    <xf numFmtId="0" fontId="39" fillId="0" borderId="48" xfId="0" applyFont="1" applyFill="1" applyBorder="1" applyAlignment="1">
      <alignment horizontal="left" vertical="center" wrapText="1" readingOrder="1"/>
    </xf>
    <xf numFmtId="0" fontId="37" fillId="0" borderId="48" xfId="0" applyFont="1" applyFill="1" applyBorder="1" applyAlignment="1">
      <alignment horizontal="left" vertical="center" wrapText="1" readingOrder="1"/>
    </xf>
    <xf numFmtId="0" fontId="37" fillId="25" borderId="16" xfId="0" applyFont="1" applyFill="1" applyBorder="1" applyAlignment="1">
      <alignment horizontal="left" vertical="center" wrapText="1" readingOrder="1"/>
    </xf>
    <xf numFmtId="0" fontId="39" fillId="0" borderId="48" xfId="0" applyFont="1" applyFill="1" applyBorder="1" applyAlignment="1">
      <alignment horizontal="center" vertical="center" wrapText="1" readingOrder="1"/>
    </xf>
    <xf numFmtId="0" fontId="0" fillId="0" borderId="48" xfId="0" applyBorder="1" applyAlignment="1">
      <alignment horizontal="center" vertical="center"/>
    </xf>
    <xf numFmtId="0" fontId="37" fillId="28" borderId="18" xfId="0" applyFont="1" applyFill="1" applyBorder="1" applyAlignment="1">
      <alignment horizontal="center" vertical="center" wrapText="1" readingOrder="1"/>
    </xf>
    <xf numFmtId="0" fontId="39" fillId="24" borderId="50" xfId="0" applyFont="1" applyFill="1" applyBorder="1" applyAlignment="1">
      <alignment horizontal="center" vertical="center" wrapText="1" readingOrder="1"/>
    </xf>
    <xf numFmtId="0" fontId="37" fillId="28" borderId="37" xfId="0" applyFont="1" applyFill="1" applyBorder="1" applyAlignment="1">
      <alignment horizontal="center" vertical="center" wrapText="1" readingOrder="1"/>
    </xf>
    <xf numFmtId="0" fontId="39" fillId="24" borderId="51" xfId="0" applyFont="1" applyFill="1" applyBorder="1" applyAlignment="1">
      <alignment horizontal="center" vertical="center" wrapText="1" readingOrder="1"/>
    </xf>
    <xf numFmtId="0" fontId="26" fillId="24" borderId="21" xfId="0" applyFont="1" applyFill="1" applyBorder="1" applyAlignment="1">
      <alignment horizontal="left" vertical="center" wrapText="1" readingOrder="1"/>
    </xf>
    <xf numFmtId="0" fontId="26" fillId="24" borderId="21" xfId="0" applyFont="1" applyFill="1" applyBorder="1" applyAlignment="1">
      <alignment horizontal="left" vertical="center" wrapText="1" indent="1" readingOrder="1"/>
    </xf>
    <xf numFmtId="0" fontId="26" fillId="24" borderId="16" xfId="0" applyFont="1" applyFill="1" applyBorder="1" applyAlignment="1">
      <alignment horizontal="left" vertical="center" wrapText="1" indent="1" readingOrder="1"/>
    </xf>
    <xf numFmtId="0" fontId="26" fillId="24" borderId="19" xfId="0" applyFont="1" applyFill="1" applyBorder="1" applyAlignment="1">
      <alignment horizontal="left" vertical="center" wrapText="1" indent="1" readingOrder="1"/>
    </xf>
    <xf numFmtId="0" fontId="26" fillId="24" borderId="36" xfId="0" applyFont="1" applyFill="1" applyBorder="1" applyAlignment="1">
      <alignment horizontal="left" vertical="center" wrapText="1" indent="2" readingOrder="1"/>
    </xf>
    <xf numFmtId="0" fontId="32" fillId="24" borderId="0" xfId="0" applyFont="1" applyFill="1" applyAlignment="1">
      <alignment horizontal="center" vertical="center"/>
    </xf>
    <xf numFmtId="0" fontId="33" fillId="24" borderId="0" xfId="0" applyFont="1" applyFill="1" applyAlignment="1">
      <alignment horizontal="center" vertical="center"/>
    </xf>
    <xf numFmtId="0" fontId="34" fillId="28" borderId="36" xfId="0" applyFont="1" applyFill="1" applyBorder="1" applyAlignment="1">
      <alignment horizontal="right" vertical="center" wrapText="1" indent="1"/>
    </xf>
    <xf numFmtId="0" fontId="34" fillId="28" borderId="19" xfId="0" applyFont="1" applyFill="1" applyBorder="1" applyAlignment="1">
      <alignment wrapText="1"/>
    </xf>
    <xf numFmtId="0" fontId="34" fillId="28" borderId="16" xfId="0" applyFont="1" applyFill="1" applyBorder="1" applyAlignment="1">
      <alignment horizontal="right" vertical="center" wrapText="1" indent="1"/>
    </xf>
    <xf numFmtId="0" fontId="34" fillId="28" borderId="19" xfId="0" applyFont="1" applyFill="1" applyBorder="1" applyAlignment="1">
      <alignment horizontal="right" vertical="center" wrapText="1" indent="1"/>
    </xf>
    <xf numFmtId="0" fontId="42" fillId="28" borderId="19" xfId="0" applyFont="1" applyFill="1" applyBorder="1" applyAlignment="1">
      <alignment horizontal="left" vertical="center" wrapText="1" indent="2" readingOrder="1"/>
    </xf>
    <xf numFmtId="0" fontId="32" fillId="24" borderId="0" xfId="0" applyFont="1" applyFill="1"/>
    <xf numFmtId="0" fontId="44" fillId="0" borderId="52" xfId="0" applyFont="1" applyFill="1" applyBorder="1" applyAlignment="1">
      <alignment horizontal="left" vertical="center" wrapText="1" readingOrder="1"/>
    </xf>
    <xf numFmtId="0" fontId="44" fillId="0" borderId="52" xfId="0" applyFont="1" applyFill="1" applyBorder="1" applyAlignment="1">
      <alignment horizontal="left" vertical="center" wrapText="1" indent="1" readingOrder="1"/>
    </xf>
    <xf numFmtId="0" fontId="34" fillId="0" borderId="52" xfId="0" applyFont="1" applyFill="1" applyBorder="1" applyAlignment="1">
      <alignment horizontal="right" vertical="center" wrapText="1" indent="1"/>
    </xf>
    <xf numFmtId="0" fontId="34" fillId="0" borderId="52" xfId="0" applyFont="1" applyFill="1" applyBorder="1" applyAlignment="1">
      <alignment wrapText="1"/>
    </xf>
    <xf numFmtId="0" fontId="45" fillId="0" borderId="52" xfId="0" applyFont="1" applyFill="1" applyBorder="1" applyAlignment="1">
      <alignment horizontal="left" vertical="center" wrapText="1" indent="2" readingOrder="1"/>
    </xf>
    <xf numFmtId="0" fontId="23" fillId="0" borderId="0" xfId="0" applyFont="1" applyFill="1" applyBorder="1" applyAlignment="1"/>
    <xf numFmtId="0" fontId="24" fillId="0" borderId="0" xfId="0" applyFont="1" applyFill="1" applyBorder="1" applyAlignment="1"/>
    <xf numFmtId="0" fontId="23" fillId="0" borderId="0" xfId="0" applyFont="1" applyFill="1" applyBorder="1" applyAlignment="1">
      <alignment horizontal="center"/>
    </xf>
    <xf numFmtId="0" fontId="0" fillId="0" borderId="0" xfId="0" applyFill="1" applyBorder="1" applyAlignment="1">
      <alignment horizontal="center"/>
    </xf>
    <xf numFmtId="0" fontId="46" fillId="0" borderId="0" xfId="0" applyFont="1" applyFill="1" applyBorder="1" applyAlignment="1"/>
    <xf numFmtId="0" fontId="24" fillId="0" borderId="0" xfId="0" applyFont="1" applyFill="1" applyBorder="1" applyAlignment="1">
      <alignment horizontal="center"/>
    </xf>
    <xf numFmtId="0" fontId="27" fillId="28" borderId="19" xfId="0" applyFont="1" applyFill="1" applyBorder="1" applyAlignment="1">
      <alignment wrapText="1"/>
    </xf>
    <xf numFmtId="0" fontId="34" fillId="24" borderId="21" xfId="0" applyFont="1" applyFill="1" applyBorder="1" applyAlignment="1">
      <alignment vertical="center" wrapText="1"/>
    </xf>
    <xf numFmtId="0" fontId="34" fillId="28" borderId="18" xfId="0" applyFont="1" applyFill="1" applyBorder="1" applyAlignment="1">
      <alignment horizontal="center" vertical="center" wrapText="1"/>
    </xf>
    <xf numFmtId="0" fontId="34" fillId="28" borderId="19" xfId="0" applyFont="1" applyFill="1" applyBorder="1" applyAlignment="1">
      <alignment horizontal="center" vertical="center" wrapText="1"/>
    </xf>
    <xf numFmtId="0" fontId="39" fillId="24" borderId="16" xfId="0" applyFont="1" applyFill="1" applyBorder="1" applyAlignment="1">
      <alignment horizontal="left" vertical="center" wrapText="1" readingOrder="1"/>
    </xf>
    <xf numFmtId="0" fontId="39" fillId="24" borderId="17" xfId="0" applyFont="1" applyFill="1" applyBorder="1" applyAlignment="1">
      <alignment horizontal="left" vertical="center" wrapText="1" readingOrder="1"/>
    </xf>
    <xf numFmtId="0" fontId="41" fillId="28" borderId="18" xfId="0" applyFont="1" applyFill="1" applyBorder="1" applyAlignment="1">
      <alignment vertical="top" wrapText="1"/>
    </xf>
    <xf numFmtId="0" fontId="41" fillId="28" borderId="19" xfId="0" applyFont="1" applyFill="1" applyBorder="1" applyAlignment="1">
      <alignment vertical="top" wrapText="1"/>
    </xf>
    <xf numFmtId="0" fontId="34" fillId="0" borderId="19" xfId="0" applyFont="1" applyFill="1" applyBorder="1" applyAlignment="1">
      <alignment horizontal="center" vertical="center" wrapText="1"/>
    </xf>
    <xf numFmtId="0" fontId="0" fillId="0" borderId="0" xfId="0" applyFill="1"/>
    <xf numFmtId="0" fontId="37" fillId="25" borderId="18" xfId="0" applyFont="1" applyFill="1" applyBorder="1" applyAlignment="1">
      <alignment horizontal="left" vertical="center" wrapText="1" indent="1" readingOrder="1"/>
    </xf>
    <xf numFmtId="0" fontId="37" fillId="26" borderId="19" xfId="0" applyFont="1" applyFill="1" applyBorder="1" applyAlignment="1">
      <alignment horizontal="left" vertical="center" wrapText="1" indent="1" readingOrder="1"/>
    </xf>
    <xf numFmtId="0" fontId="37" fillId="25" borderId="19" xfId="0" applyFont="1" applyFill="1" applyBorder="1" applyAlignment="1">
      <alignment horizontal="left" vertical="center" wrapText="1" indent="1" readingOrder="1"/>
    </xf>
    <xf numFmtId="0" fontId="48" fillId="0" borderId="0" xfId="0" applyFont="1" applyAlignment="1">
      <alignment wrapText="1"/>
    </xf>
    <xf numFmtId="0" fontId="48" fillId="0" borderId="0" xfId="0" applyFont="1" applyAlignment="1">
      <alignment horizontal="center" wrapText="1"/>
    </xf>
    <xf numFmtId="0" fontId="47" fillId="0" borderId="0" xfId="0" applyFont="1" applyAlignment="1">
      <alignment wrapText="1"/>
    </xf>
    <xf numFmtId="167" fontId="48" fillId="0" borderId="0" xfId="0" applyNumberFormat="1" applyFont="1" applyAlignment="1">
      <alignment wrapText="1"/>
    </xf>
    <xf numFmtId="167" fontId="48" fillId="0" borderId="0" xfId="28" applyNumberFormat="1" applyFont="1" applyAlignment="1">
      <alignment wrapText="1"/>
    </xf>
    <xf numFmtId="9" fontId="48" fillId="0" borderId="0" xfId="0" applyNumberFormat="1" applyFont="1" applyAlignment="1">
      <alignment wrapText="1"/>
    </xf>
    <xf numFmtId="9" fontId="48" fillId="0" borderId="0" xfId="40" applyFont="1" applyAlignment="1">
      <alignment wrapText="1"/>
    </xf>
    <xf numFmtId="3" fontId="48" fillId="0" borderId="0" xfId="0" applyNumberFormat="1" applyFont="1" applyAlignment="1">
      <alignment wrapText="1"/>
    </xf>
    <xf numFmtId="2" fontId="48" fillId="0" borderId="0" xfId="0" applyNumberFormat="1" applyFont="1" applyAlignment="1">
      <alignment wrapText="1"/>
    </xf>
    <xf numFmtId="164" fontId="48" fillId="0" borderId="55" xfId="0" applyNumberFormat="1" applyFont="1" applyBorder="1" applyAlignment="1">
      <alignment wrapText="1"/>
    </xf>
    <xf numFmtId="167" fontId="48" fillId="0" borderId="55" xfId="0" applyNumberFormat="1" applyFont="1" applyBorder="1" applyAlignment="1">
      <alignment wrapText="1"/>
    </xf>
    <xf numFmtId="164" fontId="48" fillId="0" borderId="0" xfId="0" applyNumberFormat="1" applyFont="1" applyAlignment="1">
      <alignment wrapText="1"/>
    </xf>
    <xf numFmtId="169" fontId="48" fillId="0" borderId="0" xfId="0" applyNumberFormat="1" applyFont="1" applyAlignment="1">
      <alignment wrapText="1"/>
    </xf>
    <xf numFmtId="167" fontId="48" fillId="0" borderId="0" xfId="0" applyNumberFormat="1" applyFont="1" applyAlignment="1">
      <alignment horizontal="center" wrapText="1"/>
    </xf>
    <xf numFmtId="168" fontId="48" fillId="0" borderId="0" xfId="0" applyNumberFormat="1" applyFont="1" applyAlignment="1">
      <alignment wrapText="1"/>
    </xf>
    <xf numFmtId="170" fontId="48" fillId="0" borderId="0" xfId="0" applyNumberFormat="1" applyFont="1" applyAlignment="1">
      <alignment wrapText="1"/>
    </xf>
    <xf numFmtId="168" fontId="48" fillId="0" borderId="57" xfId="0" applyNumberFormat="1" applyFont="1" applyBorder="1" applyAlignment="1">
      <alignment wrapText="1"/>
    </xf>
    <xf numFmtId="169" fontId="48" fillId="0" borderId="57" xfId="0" applyNumberFormat="1" applyFont="1" applyBorder="1" applyAlignment="1">
      <alignment wrapText="1"/>
    </xf>
    <xf numFmtId="169" fontId="48" fillId="0" borderId="55" xfId="0" applyNumberFormat="1" applyFont="1" applyBorder="1" applyAlignment="1">
      <alignment wrapText="1"/>
    </xf>
    <xf numFmtId="169" fontId="48" fillId="0" borderId="53" xfId="0" applyNumberFormat="1" applyFont="1" applyBorder="1" applyAlignment="1">
      <alignment wrapText="1"/>
    </xf>
    <xf numFmtId="0" fontId="49" fillId="24" borderId="0" xfId="0" applyFont="1" applyFill="1" applyAlignment="1">
      <alignment horizontal="center" wrapText="1"/>
    </xf>
    <xf numFmtId="0" fontId="50" fillId="24" borderId="0" xfId="0" applyFont="1" applyFill="1" applyAlignment="1">
      <alignment wrapText="1"/>
    </xf>
    <xf numFmtId="0" fontId="49" fillId="24" borderId="0" xfId="0" applyFont="1" applyFill="1" applyAlignment="1">
      <alignment wrapText="1"/>
    </xf>
    <xf numFmtId="0" fontId="49" fillId="24" borderId="0" xfId="0" applyFont="1" applyFill="1" applyAlignment="1">
      <alignment horizontal="center" vertical="center" wrapText="1"/>
    </xf>
    <xf numFmtId="0" fontId="48" fillId="28" borderId="0" xfId="0" applyFont="1" applyFill="1" applyAlignment="1">
      <alignment wrapText="1"/>
    </xf>
    <xf numFmtId="9" fontId="48" fillId="28" borderId="0" xfId="0" applyNumberFormat="1" applyFont="1" applyFill="1" applyAlignment="1">
      <alignment wrapText="1"/>
    </xf>
    <xf numFmtId="0" fontId="50" fillId="24" borderId="0" xfId="0" applyFont="1" applyFill="1" applyAlignment="1">
      <alignment horizontal="center" wrapText="1"/>
    </xf>
    <xf numFmtId="167" fontId="49" fillId="24" borderId="0" xfId="0" applyNumberFormat="1" applyFont="1" applyFill="1" applyAlignment="1">
      <alignment horizontal="center" wrapText="1"/>
    </xf>
    <xf numFmtId="167" fontId="49" fillId="24" borderId="0" xfId="0" applyNumberFormat="1" applyFont="1" applyFill="1" applyAlignment="1">
      <alignment horizontal="center" vertical="center" wrapText="1"/>
    </xf>
    <xf numFmtId="0" fontId="49" fillId="24" borderId="0" xfId="0" applyFont="1" applyFill="1" applyAlignment="1">
      <alignment horizontal="left" vertical="center" wrapText="1"/>
    </xf>
    <xf numFmtId="167" fontId="48" fillId="28" borderId="0" xfId="0" applyNumberFormat="1" applyFont="1" applyFill="1" applyAlignment="1">
      <alignment wrapText="1"/>
    </xf>
    <xf numFmtId="164" fontId="48" fillId="28" borderId="0" xfId="28" applyNumberFormat="1" applyFont="1" applyFill="1" applyAlignment="1">
      <alignment wrapText="1"/>
    </xf>
    <xf numFmtId="167" fontId="48" fillId="28" borderId="0" xfId="28" applyNumberFormat="1" applyFont="1" applyFill="1" applyAlignment="1">
      <alignment wrapText="1"/>
    </xf>
    <xf numFmtId="0" fontId="48" fillId="28" borderId="0" xfId="0" applyFont="1" applyFill="1" applyAlignment="1">
      <alignment horizontal="center" wrapText="1"/>
    </xf>
    <xf numFmtId="168" fontId="48" fillId="28" borderId="0" xfId="0" applyNumberFormat="1" applyFont="1" applyFill="1" applyAlignment="1">
      <alignment wrapText="1"/>
    </xf>
    <xf numFmtId="169" fontId="48" fillId="28" borderId="0" xfId="0" applyNumberFormat="1" applyFont="1" applyFill="1" applyAlignment="1">
      <alignment wrapText="1"/>
    </xf>
    <xf numFmtId="0" fontId="34" fillId="24" borderId="19" xfId="0" applyFont="1" applyFill="1" applyBorder="1" applyAlignment="1">
      <alignment horizontal="center" vertical="center" wrapText="1"/>
    </xf>
    <xf numFmtId="0" fontId="42" fillId="24" borderId="19" xfId="0" applyFont="1" applyFill="1" applyBorder="1" applyAlignment="1">
      <alignment horizontal="left" wrapText="1" readingOrder="1"/>
    </xf>
    <xf numFmtId="0" fontId="38" fillId="24" borderId="19" xfId="0" applyFont="1" applyFill="1" applyBorder="1" applyAlignment="1">
      <alignment horizontal="center" wrapText="1" readingOrder="1"/>
    </xf>
    <xf numFmtId="0" fontId="42" fillId="24" borderId="19" xfId="0" applyFont="1" applyFill="1" applyBorder="1" applyAlignment="1">
      <alignment horizontal="left" vertical="center" wrapText="1" indent="1" readingOrder="1"/>
    </xf>
    <xf numFmtId="0" fontId="42" fillId="24" borderId="19" xfId="0" applyFont="1" applyFill="1" applyBorder="1" applyAlignment="1">
      <alignment horizontal="left" vertical="center" wrapText="1" readingOrder="1"/>
    </xf>
    <xf numFmtId="0" fontId="27" fillId="24" borderId="19" xfId="0" applyFont="1" applyFill="1" applyBorder="1" applyAlignment="1">
      <alignment wrapText="1"/>
    </xf>
    <xf numFmtId="9" fontId="42" fillId="24" borderId="19" xfId="0" applyNumberFormat="1" applyFont="1" applyFill="1" applyBorder="1" applyAlignment="1">
      <alignment horizontal="center" wrapText="1" readingOrder="1"/>
    </xf>
    <xf numFmtId="0" fontId="27" fillId="24" borderId="19" xfId="0" applyFont="1" applyFill="1" applyBorder="1" applyAlignment="1">
      <alignment horizontal="center" wrapText="1"/>
    </xf>
    <xf numFmtId="0" fontId="32" fillId="0" borderId="0" xfId="0" applyFont="1" applyFill="1" applyAlignment="1">
      <alignment horizontal="center"/>
    </xf>
    <xf numFmtId="0" fontId="26" fillId="0" borderId="19" xfId="0" applyFont="1" applyFill="1" applyBorder="1" applyAlignment="1">
      <alignment horizontal="left" vertical="center" wrapText="1" indent="1" readingOrder="1"/>
    </xf>
    <xf numFmtId="0" fontId="32" fillId="0" borderId="0" xfId="0" applyFont="1" applyFill="1" applyAlignment="1">
      <alignment horizontal="center" vertical="center"/>
    </xf>
    <xf numFmtId="0" fontId="30" fillId="24" borderId="19" xfId="0" applyFont="1" applyFill="1" applyBorder="1" applyAlignment="1">
      <alignment horizontal="center" vertical="center" wrapText="1" readingOrder="1"/>
    </xf>
    <xf numFmtId="0" fontId="30" fillId="24" borderId="19" xfId="0" applyFont="1" applyFill="1" applyBorder="1" applyAlignment="1">
      <alignment horizontal="left" wrapText="1" readingOrder="1"/>
    </xf>
    <xf numFmtId="0" fontId="30" fillId="24" borderId="19" xfId="0" applyFont="1" applyFill="1" applyBorder="1" applyAlignment="1">
      <alignment horizontal="center" wrapText="1" readingOrder="1"/>
    </xf>
    <xf numFmtId="0" fontId="32" fillId="24" borderId="37" xfId="0" applyFont="1" applyFill="1" applyBorder="1" applyAlignment="1">
      <alignment horizontal="center" vertical="center" wrapText="1" readingOrder="1"/>
    </xf>
    <xf numFmtId="0" fontId="42" fillId="25" borderId="35" xfId="0" applyFont="1" applyFill="1" applyBorder="1" applyAlignment="1">
      <alignment horizontal="right" vertical="center" wrapText="1" readingOrder="1"/>
    </xf>
    <xf numFmtId="0" fontId="51" fillId="28" borderId="19" xfId="0" applyFont="1" applyFill="1" applyBorder="1" applyAlignment="1">
      <alignment wrapText="1"/>
    </xf>
    <xf numFmtId="0" fontId="52" fillId="25" borderId="35" xfId="0" applyFont="1" applyFill="1" applyBorder="1" applyAlignment="1">
      <alignment horizontal="right" vertical="center" wrapText="1" readingOrder="1"/>
    </xf>
    <xf numFmtId="0" fontId="32" fillId="24" borderId="19" xfId="0" applyFont="1" applyFill="1" applyBorder="1" applyAlignment="1">
      <alignment horizontal="left" vertical="center" wrapText="1" readingOrder="1"/>
    </xf>
    <xf numFmtId="0" fontId="32" fillId="24" borderId="59" xfId="0" applyFont="1" applyFill="1" applyBorder="1" applyAlignment="1">
      <alignment horizontal="center" vertical="center" wrapText="1" readingOrder="1"/>
    </xf>
    <xf numFmtId="0" fontId="44" fillId="24" borderId="19" xfId="0" applyFont="1" applyFill="1" applyBorder="1" applyAlignment="1">
      <alignment horizontal="center" vertical="center" wrapText="1"/>
    </xf>
    <xf numFmtId="0" fontId="53" fillId="0" borderId="0" xfId="0" applyFont="1" applyAlignment="1">
      <alignment wrapText="1"/>
    </xf>
    <xf numFmtId="0" fontId="53" fillId="0" borderId="0" xfId="0" applyFont="1" applyBorder="1" applyAlignment="1">
      <alignment wrapText="1"/>
    </xf>
    <xf numFmtId="0" fontId="54" fillId="0" borderId="0" xfId="0" applyFont="1" applyAlignment="1">
      <alignment wrapText="1"/>
    </xf>
    <xf numFmtId="0" fontId="26" fillId="24" borderId="16" xfId="0" applyFont="1" applyFill="1" applyBorder="1" applyAlignment="1">
      <alignment horizontal="left" vertical="center" wrapText="1"/>
    </xf>
    <xf numFmtId="0" fontId="26" fillId="24" borderId="17" xfId="0" applyFont="1" applyFill="1" applyBorder="1" applyAlignment="1">
      <alignment horizontal="left" vertical="center" wrapText="1"/>
    </xf>
    <xf numFmtId="0" fontId="15" fillId="0" borderId="0" xfId="0" applyFont="1" applyAlignment="1">
      <alignment horizontal="left" vertical="top"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39" fillId="24" borderId="28" xfId="0" applyFont="1" applyFill="1" applyBorder="1" applyAlignment="1">
      <alignment horizontal="left" vertical="center" wrapText="1" readingOrder="1"/>
    </xf>
    <xf numFmtId="0" fontId="39" fillId="24" borderId="29" xfId="0" applyFont="1" applyFill="1" applyBorder="1" applyAlignment="1">
      <alignment horizontal="left" vertical="center" wrapText="1" readingOrder="1"/>
    </xf>
    <xf numFmtId="0" fontId="39" fillId="24" borderId="61" xfId="0" applyFont="1" applyFill="1" applyBorder="1" applyAlignment="1">
      <alignment horizontal="left" vertical="center" wrapText="1" readingOrder="1"/>
    </xf>
    <xf numFmtId="0" fontId="39" fillId="24" borderId="30" xfId="0" applyFont="1" applyFill="1" applyBorder="1" applyAlignment="1">
      <alignment horizontal="left" vertical="center" wrapText="1" readingOrder="1"/>
    </xf>
    <xf numFmtId="0" fontId="0" fillId="0" borderId="26" xfId="0" applyBorder="1" applyAlignment="1">
      <alignment horizontal="left" vertical="center" wrapText="1"/>
    </xf>
    <xf numFmtId="0" fontId="0" fillId="0" borderId="15" xfId="0" applyBorder="1" applyAlignment="1">
      <alignment horizontal="left" vertical="center" wrapText="1"/>
    </xf>
    <xf numFmtId="0" fontId="0" fillId="0" borderId="27" xfId="0" applyBorder="1" applyAlignment="1">
      <alignment horizontal="left" vertical="center" wrapText="1"/>
    </xf>
    <xf numFmtId="0" fontId="32" fillId="24" borderId="36" xfId="0" applyFont="1" applyFill="1" applyBorder="1" applyAlignment="1">
      <alignment horizontal="center" vertical="center" wrapText="1" readingOrder="1"/>
    </xf>
    <xf numFmtId="0" fontId="32" fillId="24" borderId="37" xfId="0" applyFont="1" applyFill="1" applyBorder="1" applyAlignment="1">
      <alignment horizontal="center" vertical="center" wrapText="1" readingOrder="1"/>
    </xf>
    <xf numFmtId="0" fontId="32" fillId="24" borderId="39" xfId="0" applyFont="1" applyFill="1" applyBorder="1" applyAlignment="1">
      <alignment horizontal="center" vertical="center" wrapText="1" readingOrder="1"/>
    </xf>
    <xf numFmtId="0" fontId="32" fillId="24" borderId="40" xfId="0" applyFont="1" applyFill="1" applyBorder="1" applyAlignment="1">
      <alignment horizontal="center" vertical="center" wrapText="1" readingOrder="1"/>
    </xf>
    <xf numFmtId="0" fontId="32" fillId="24" borderId="31" xfId="0" applyFont="1" applyFill="1" applyBorder="1" applyAlignment="1">
      <alignment horizontal="center" vertical="center" wrapText="1" readingOrder="1"/>
    </xf>
    <xf numFmtId="0" fontId="32" fillId="24" borderId="32" xfId="0" applyFont="1" applyFill="1" applyBorder="1" applyAlignment="1">
      <alignment horizontal="center" vertical="center" wrapText="1" readingOrder="1"/>
    </xf>
    <xf numFmtId="0" fontId="32" fillId="24" borderId="58" xfId="0" applyFont="1" applyFill="1" applyBorder="1" applyAlignment="1">
      <alignment horizontal="center" vertical="center" wrapText="1" readingOrder="1"/>
    </xf>
    <xf numFmtId="0" fontId="32" fillId="24" borderId="16" xfId="0" applyFont="1" applyFill="1" applyBorder="1" applyAlignment="1">
      <alignment horizontal="center" vertical="center" wrapText="1" readingOrder="1"/>
    </xf>
    <xf numFmtId="0" fontId="32" fillId="24" borderId="60" xfId="0" applyFont="1" applyFill="1" applyBorder="1" applyAlignment="1">
      <alignment horizontal="center" vertical="center" wrapText="1" readingOrder="1"/>
    </xf>
    <xf numFmtId="0" fontId="32" fillId="24" borderId="59" xfId="0" applyFont="1" applyFill="1" applyBorder="1" applyAlignment="1">
      <alignment horizontal="center" vertical="center" wrapText="1" readingOrder="1"/>
    </xf>
    <xf numFmtId="0" fontId="41" fillId="24" borderId="60" xfId="0" applyFont="1" applyFill="1" applyBorder="1" applyAlignment="1">
      <alignment horizontal="center" vertical="center" wrapText="1"/>
    </xf>
    <xf numFmtId="0" fontId="41" fillId="24" borderId="59" xfId="0" applyFont="1" applyFill="1" applyBorder="1" applyAlignment="1">
      <alignment horizontal="center" vertical="center" wrapText="1"/>
    </xf>
    <xf numFmtId="0" fontId="39" fillId="24" borderId="36" xfId="0" applyFont="1" applyFill="1" applyBorder="1" applyAlignment="1">
      <alignment horizontal="center" vertical="center" wrapText="1" readingOrder="1"/>
    </xf>
    <xf numFmtId="0" fontId="39" fillId="24" borderId="37" xfId="0" applyFont="1" applyFill="1" applyBorder="1" applyAlignment="1">
      <alignment horizontal="center" vertical="center" wrapText="1" readingOrder="1"/>
    </xf>
    <xf numFmtId="0" fontId="37" fillId="25" borderId="36" xfId="0" applyFont="1" applyFill="1" applyBorder="1" applyAlignment="1">
      <alignment horizontal="left" vertical="center" wrapText="1" readingOrder="1"/>
    </xf>
    <xf numFmtId="0" fontId="37" fillId="25" borderId="37" xfId="0" applyFont="1" applyFill="1" applyBorder="1" applyAlignment="1">
      <alignment horizontal="left" vertical="center" wrapText="1" readingOrder="1"/>
    </xf>
    <xf numFmtId="0" fontId="0" fillId="0" borderId="41"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39" fillId="0" borderId="48" xfId="0" applyFont="1" applyFill="1" applyBorder="1" applyAlignment="1">
      <alignment horizontal="left" vertical="center" wrapText="1" readingOrder="1"/>
    </xf>
    <xf numFmtId="0" fontId="37" fillId="0" borderId="48" xfId="0" applyFont="1" applyFill="1" applyBorder="1" applyAlignment="1">
      <alignment horizontal="left" vertical="center" wrapText="1" readingOrder="1"/>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39" fillId="24" borderId="16" xfId="0" applyFont="1" applyFill="1" applyBorder="1" applyAlignment="1">
      <alignment horizontal="left" vertical="center" wrapText="1" readingOrder="1"/>
    </xf>
    <xf numFmtId="0" fontId="39" fillId="24" borderId="49" xfId="0" applyFont="1" applyFill="1" applyBorder="1" applyAlignment="1">
      <alignment horizontal="left" vertical="center" wrapText="1" readingOrder="1"/>
    </xf>
    <xf numFmtId="0" fontId="39" fillId="24" borderId="16" xfId="0" applyFont="1" applyFill="1" applyBorder="1" applyAlignment="1">
      <alignment horizontal="center" vertical="center" wrapText="1" readingOrder="1"/>
    </xf>
    <xf numFmtId="0" fontId="39" fillId="24" borderId="17" xfId="0" applyFont="1" applyFill="1" applyBorder="1" applyAlignment="1">
      <alignment horizontal="center" vertical="center" wrapText="1" readingOrder="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0" xfId="0" applyAlignment="1">
      <alignment horizontal="center" wrapText="1"/>
    </xf>
    <xf numFmtId="0" fontId="0" fillId="0" borderId="23" xfId="0" applyBorder="1" applyAlignment="1">
      <alignment horizontal="center" wrapText="1"/>
    </xf>
    <xf numFmtId="0" fontId="0" fillId="0" borderId="41" xfId="0" applyFont="1" applyBorder="1" applyAlignment="1">
      <alignment horizontal="left" wrapText="1"/>
    </xf>
    <xf numFmtId="0" fontId="0" fillId="0" borderId="42" xfId="0" applyFont="1" applyBorder="1" applyAlignment="1">
      <alignment horizontal="left" wrapText="1"/>
    </xf>
    <xf numFmtId="0" fontId="0" fillId="0" borderId="43" xfId="0" applyFont="1" applyBorder="1" applyAlignment="1">
      <alignment horizontal="left" wrapText="1"/>
    </xf>
    <xf numFmtId="0" fontId="41" fillId="26" borderId="38" xfId="0" applyFont="1" applyFill="1" applyBorder="1" applyAlignment="1">
      <alignment vertical="center" wrapText="1"/>
    </xf>
    <xf numFmtId="0" fontId="41" fillId="26" borderId="44" xfId="0" applyFont="1" applyFill="1" applyBorder="1" applyAlignment="1">
      <alignment vertical="center" wrapText="1"/>
    </xf>
    <xf numFmtId="0" fontId="41" fillId="26" borderId="45" xfId="0" applyFont="1" applyFill="1" applyBorder="1" applyAlignment="1">
      <alignment vertical="center" wrapText="1"/>
    </xf>
    <xf numFmtId="0" fontId="0" fillId="0" borderId="41" xfId="0" applyBorder="1" applyAlignment="1">
      <alignment horizontal="left" wrapText="1"/>
    </xf>
    <xf numFmtId="0" fontId="0" fillId="0" borderId="42" xfId="0" applyBorder="1" applyAlignment="1">
      <alignment horizontal="left" wrapText="1"/>
    </xf>
    <xf numFmtId="0" fontId="0" fillId="0" borderId="43" xfId="0" applyBorder="1" applyAlignment="1">
      <alignment horizontal="left" wrapText="1"/>
    </xf>
    <xf numFmtId="0" fontId="41" fillId="25" borderId="31" xfId="0" applyFont="1" applyFill="1" applyBorder="1" applyAlignment="1">
      <alignment vertical="center" wrapText="1"/>
    </xf>
    <xf numFmtId="0" fontId="41" fillId="25" borderId="32" xfId="0" applyFont="1" applyFill="1" applyBorder="1" applyAlignment="1">
      <alignment vertical="center" wrapText="1"/>
    </xf>
    <xf numFmtId="0" fontId="41" fillId="25" borderId="33" xfId="0" applyFont="1" applyFill="1" applyBorder="1" applyAlignment="1">
      <alignment vertical="center" wrapText="1"/>
    </xf>
    <xf numFmtId="0" fontId="41" fillId="25" borderId="38" xfId="0" applyFont="1" applyFill="1" applyBorder="1" applyAlignment="1">
      <alignment vertical="center" wrapText="1"/>
    </xf>
    <xf numFmtId="0" fontId="41" fillId="25" borderId="44" xfId="0" applyFont="1" applyFill="1" applyBorder="1" applyAlignment="1">
      <alignment vertical="center" wrapText="1"/>
    </xf>
    <xf numFmtId="0" fontId="41" fillId="25" borderId="45" xfId="0" applyFont="1" applyFill="1" applyBorder="1" applyAlignment="1">
      <alignment vertical="center" wrapText="1"/>
    </xf>
    <xf numFmtId="0" fontId="0" fillId="0" borderId="41" xfId="0" applyFont="1" applyBorder="1" applyAlignment="1">
      <alignment horizontal="left" vertical="center" wrapText="1"/>
    </xf>
    <xf numFmtId="0" fontId="0" fillId="0" borderId="42" xfId="0" applyFont="1" applyBorder="1" applyAlignment="1">
      <alignment horizontal="left" vertical="center" wrapText="1"/>
    </xf>
    <xf numFmtId="0" fontId="0" fillId="0" borderId="43" xfId="0" applyFont="1" applyBorder="1" applyAlignment="1">
      <alignment horizontal="left" vertical="center" wrapText="1"/>
    </xf>
    <xf numFmtId="0" fontId="27" fillId="0" borderId="54" xfId="0" applyFont="1" applyFill="1" applyBorder="1" applyAlignment="1">
      <alignment horizontal="left" vertical="center" wrapText="1"/>
    </xf>
    <xf numFmtId="0" fontId="27" fillId="0" borderId="55" xfId="0" applyFont="1" applyFill="1" applyBorder="1" applyAlignment="1">
      <alignment horizontal="left" vertical="center" wrapText="1"/>
    </xf>
    <xf numFmtId="0" fontId="27" fillId="0" borderId="56" xfId="0" applyFont="1" applyFill="1" applyBorder="1" applyAlignment="1">
      <alignment horizontal="left" vertical="center" wrapText="1"/>
    </xf>
    <xf numFmtId="0" fontId="49" fillId="24" borderId="0" xfId="0" applyFont="1" applyFill="1" applyAlignment="1">
      <alignment horizontal="center" wrapText="1"/>
    </xf>
    <xf numFmtId="0" fontId="48" fillId="0" borderId="54" xfId="0" applyFont="1" applyBorder="1" applyAlignment="1">
      <alignment horizontal="left" vertical="center" wrapText="1"/>
    </xf>
    <xf numFmtId="0" fontId="48" fillId="0" borderId="55" xfId="0" applyFont="1" applyBorder="1" applyAlignment="1">
      <alignment horizontal="left" vertical="center" wrapText="1"/>
    </xf>
    <xf numFmtId="0" fontId="48" fillId="0" borderId="56" xfId="0" applyFont="1" applyBorder="1" applyAlignment="1">
      <alignment horizontal="left" vertical="center" wrapText="1"/>
    </xf>
    <xf numFmtId="0" fontId="39" fillId="24" borderId="17" xfId="0" applyFont="1" applyFill="1" applyBorder="1" applyAlignment="1">
      <alignment horizontal="left" vertical="center" wrapText="1" readingOrder="1"/>
    </xf>
  </cellXfs>
  <cellStyles count="8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Advertencia" xfId="43" builtinId="11" customBuiltin="1"/>
    <cellStyle name="Calcular" xfId="26" builtinId="22" customBuiltin="1"/>
    <cellStyle name="Celda comprob." xfId="27" builtinId="23" customBuiltin="1"/>
    <cellStyle name="Celda vinculada" xfId="36" builtinId="24" customBuiltin="1"/>
    <cellStyle name="Correcto" xfId="30" builtinId="26" customBuiltin="1"/>
    <cellStyle name="Encabez. 1" xfId="31" builtinId="16" customBuiltin="1"/>
    <cellStyle name="Encabez. 2" xfId="32" builtinId="17" customBuiltin="1"/>
    <cellStyle name="Encabezado 3" xfId="33" builtinId="18" customBuiltin="1"/>
    <cellStyle name="Encabezado 4" xfId="34" builtinId="19" customBuiltin="1"/>
    <cellStyle name="Énfasis1" xfId="19" builtinId="29" customBuiltin="1"/>
    <cellStyle name="Énfasis2" xfId="20" builtinId="33" customBuiltin="1"/>
    <cellStyle name="Énfasis3" xfId="21" builtinId="37" customBuiltin="1"/>
    <cellStyle name="Énfasis4" xfId="22" builtinId="41" customBuiltin="1"/>
    <cellStyle name="Énfasis5" xfId="23" builtinId="45" customBuiltin="1"/>
    <cellStyle name="Énfasis6" xfId="24" builtinId="49" customBuiltin="1"/>
    <cellStyle name="Entrada" xfId="35" builtinId="20" customBuiltin="1"/>
    <cellStyle name="Explicación" xfId="29" builtinId="53" customBuilti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Incorrecto" xfId="25" builtinId="27" customBuiltin="1"/>
    <cellStyle name="Millares" xfId="28" builtinId="3"/>
    <cellStyle name="Neutral" xfId="37" builtinId="28" customBuiltin="1"/>
    <cellStyle name="Normal" xfId="0" builtinId="0"/>
    <cellStyle name="Nota" xfId="38" builtinId="10" customBuiltin="1"/>
    <cellStyle name="Porcentual" xfId="40" builtinId="5"/>
    <cellStyle name="Salida" xfId="39" builtinId="21" customBuiltin="1"/>
    <cellStyle name="Título" xfId="41" builtinId="15" customBuiltin="1"/>
    <cellStyle name="Total" xfId="42" builtinId="25" customBuiltin="1"/>
  </cellStyles>
  <dxfs count="0"/>
  <tableStyles count="0" defaultTableStyle="TableStyleMedium9" defaultPivotStyle="PivotStyleLight16"/>
  <colors>
    <mruColors>
      <color rgb="FFC669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worksheet" Target="worksheets/sheet20.xml"/><Relationship Id="rId21" Type="http://schemas.openxmlformats.org/officeDocument/2006/relationships/theme" Target="theme/theme1.xml"/><Relationship Id="rId22" Type="http://schemas.openxmlformats.org/officeDocument/2006/relationships/styles" Target="styles.xml"/><Relationship Id="rId23" Type="http://schemas.openxmlformats.org/officeDocument/2006/relationships/sharedStrings" Target="sharedStrings.xml"/><Relationship Id="rId24"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zoomScale="150" zoomScaleNormal="150" zoomScalePageLayoutView="150" workbookViewId="0">
      <selection activeCell="F6" sqref="F6"/>
    </sheetView>
  </sheetViews>
  <sheetFormatPr baseColWidth="10" defaultColWidth="8.83203125" defaultRowHeight="14" x14ac:dyDescent="0"/>
  <cols>
    <col min="1" max="1" width="5.83203125" style="6" customWidth="1"/>
    <col min="2" max="2" width="79" customWidth="1"/>
    <col min="3" max="3" width="22.33203125" style="19" customWidth="1"/>
    <col min="5" max="5" width="25.5" customWidth="1"/>
  </cols>
  <sheetData>
    <row r="1" spans="1:5">
      <c r="A1" s="6">
        <v>1</v>
      </c>
      <c r="B1" s="1" t="s">
        <v>90</v>
      </c>
    </row>
    <row r="2" spans="1:5">
      <c r="B2" s="264" t="s">
        <v>91</v>
      </c>
      <c r="C2" s="265"/>
    </row>
    <row r="3" spans="1:5" ht="15" thickBot="1">
      <c r="B3" s="70"/>
    </row>
    <row r="4" spans="1:5">
      <c r="A4" s="29"/>
      <c r="B4" s="261" t="s">
        <v>47</v>
      </c>
      <c r="C4" s="20"/>
    </row>
    <row r="5" spans="1:5" ht="27.75" customHeight="1" thickBot="1">
      <c r="A5" s="29"/>
      <c r="B5" s="262"/>
      <c r="C5" s="21" t="s">
        <v>48</v>
      </c>
    </row>
    <row r="6" spans="1:5" ht="16" thickTop="1" thickBot="1">
      <c r="A6" s="29" t="s">
        <v>5</v>
      </c>
      <c r="B6" s="16" t="s">
        <v>175</v>
      </c>
      <c r="C6" s="73"/>
    </row>
    <row r="7" spans="1:5" ht="15" thickBot="1">
      <c r="A7" s="29" t="s">
        <v>2</v>
      </c>
      <c r="B7" s="17" t="s">
        <v>177</v>
      </c>
      <c r="C7" s="74"/>
      <c r="E7" s="146"/>
    </row>
    <row r="8" spans="1:5" ht="16" thickTop="1" thickBot="1">
      <c r="A8" s="29" t="s">
        <v>52</v>
      </c>
      <c r="B8" s="17" t="s">
        <v>178</v>
      </c>
      <c r="C8" s="74"/>
      <c r="E8" s="147"/>
    </row>
    <row r="9" spans="1:5" ht="33" customHeight="1" thickBot="1">
      <c r="A9" s="29" t="s">
        <v>49</v>
      </c>
      <c r="B9" s="17" t="s">
        <v>179</v>
      </c>
      <c r="C9" s="74"/>
      <c r="E9" s="148"/>
    </row>
    <row r="10" spans="1:5" ht="15" thickBot="1">
      <c r="A10" s="29" t="s">
        <v>50</v>
      </c>
      <c r="B10" s="17" t="s">
        <v>180</v>
      </c>
      <c r="C10" s="74"/>
      <c r="E10" s="148"/>
    </row>
    <row r="11" spans="1:5" ht="15" thickBot="1">
      <c r="A11" s="29" t="s">
        <v>51</v>
      </c>
      <c r="B11" s="17" t="s">
        <v>176</v>
      </c>
      <c r="C11" s="75"/>
      <c r="E11" s="148"/>
    </row>
    <row r="12" spans="1:5" ht="15" thickBot="1">
      <c r="A12" s="29" t="s">
        <v>53</v>
      </c>
      <c r="B12" s="17" t="s">
        <v>181</v>
      </c>
      <c r="C12" s="75"/>
      <c r="E12" s="148"/>
    </row>
    <row r="13" spans="1:5" ht="15" thickBot="1">
      <c r="A13" s="29" t="s">
        <v>54</v>
      </c>
      <c r="B13" s="17" t="s">
        <v>59</v>
      </c>
      <c r="C13" s="77"/>
    </row>
    <row r="14" spans="1:5">
      <c r="A14" s="30"/>
      <c r="B14" s="18" t="s">
        <v>0</v>
      </c>
      <c r="C14" s="22">
        <f>SUM(C6:C13)</f>
        <v>0</v>
      </c>
    </row>
    <row r="17" spans="2:7">
      <c r="B17" s="71"/>
    </row>
    <row r="19" spans="2:7">
      <c r="B19" s="1"/>
      <c r="E19" s="31"/>
    </row>
    <row r="20" spans="2:7" ht="13.5" customHeight="1">
      <c r="B20" s="263"/>
      <c r="C20" s="263"/>
      <c r="E20" s="263"/>
      <c r="F20" s="263"/>
      <c r="G20" s="263"/>
    </row>
    <row r="21" spans="2:7">
      <c r="B21" s="4"/>
    </row>
  </sheetData>
  <mergeCells count="4">
    <mergeCell ref="B4:B5"/>
    <mergeCell ref="E20:G20"/>
    <mergeCell ref="B20:C20"/>
    <mergeCell ref="B2:C2"/>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election activeCell="M10" sqref="M10"/>
    </sheetView>
  </sheetViews>
  <sheetFormatPr baseColWidth="10" defaultColWidth="8.83203125" defaultRowHeight="14" x14ac:dyDescent="0"/>
  <cols>
    <col min="1" max="1" width="5.1640625" style="79" customWidth="1"/>
    <col min="2" max="2" width="35.33203125" style="70" customWidth="1"/>
    <col min="3" max="3" width="5.5" style="70" customWidth="1"/>
    <col min="4" max="16384" width="8.83203125" style="70"/>
  </cols>
  <sheetData>
    <row r="1" spans="1:10">
      <c r="A1" s="27">
        <v>10</v>
      </c>
      <c r="B1" s="1" t="s">
        <v>155</v>
      </c>
    </row>
    <row r="2" spans="1:10" ht="30.75" customHeight="1">
      <c r="B2" s="321" t="s">
        <v>156</v>
      </c>
      <c r="C2" s="322"/>
      <c r="D2" s="322"/>
      <c r="E2" s="322"/>
      <c r="F2" s="322"/>
      <c r="G2" s="322"/>
      <c r="H2" s="322"/>
      <c r="I2" s="322"/>
      <c r="J2" s="323"/>
    </row>
    <row r="3" spans="1:10" ht="15" thickBot="1"/>
    <row r="4" spans="1:10" ht="15" thickBot="1">
      <c r="A4" s="103"/>
      <c r="B4" s="130"/>
      <c r="C4" s="86"/>
      <c r="D4" s="86"/>
      <c r="E4" s="86"/>
      <c r="F4" s="86"/>
      <c r="G4" s="86"/>
      <c r="H4" s="86"/>
      <c r="I4" s="86"/>
      <c r="J4" s="86"/>
    </row>
    <row r="5" spans="1:10" ht="15" thickBot="1">
      <c r="A5" s="103"/>
      <c r="B5" s="86"/>
      <c r="C5" s="86"/>
      <c r="D5" s="131" t="s">
        <v>32</v>
      </c>
      <c r="E5" s="132" t="s">
        <v>7</v>
      </c>
      <c r="F5" s="132" t="s">
        <v>8</v>
      </c>
      <c r="G5" s="132" t="s">
        <v>9</v>
      </c>
      <c r="H5" s="132" t="s">
        <v>10</v>
      </c>
      <c r="I5" s="132" t="s">
        <v>11</v>
      </c>
      <c r="J5" s="130" t="s">
        <v>0</v>
      </c>
    </row>
    <row r="6" spans="1:10" ht="15" thickBot="1">
      <c r="A6" s="132" t="s">
        <v>5</v>
      </c>
      <c r="B6" s="130" t="s">
        <v>31</v>
      </c>
      <c r="C6" s="86"/>
      <c r="D6" s="86"/>
      <c r="E6" s="86"/>
      <c r="F6" s="86"/>
      <c r="G6" s="86"/>
      <c r="H6" s="86"/>
      <c r="I6" s="86"/>
      <c r="J6" s="86"/>
    </row>
    <row r="7" spans="1:10" ht="31.5" customHeight="1" thickBot="1">
      <c r="A7" s="103"/>
      <c r="B7" s="131" t="s">
        <v>74</v>
      </c>
      <c r="C7" s="86"/>
      <c r="D7" s="131" t="s">
        <v>6</v>
      </c>
      <c r="E7" s="96"/>
      <c r="F7" s="96"/>
      <c r="G7" s="96"/>
      <c r="H7" s="96"/>
      <c r="I7" s="96"/>
      <c r="J7" s="96"/>
    </row>
    <row r="8" spans="1:10" ht="23.25" customHeight="1" thickBot="1">
      <c r="A8" s="103"/>
      <c r="B8" s="131" t="s">
        <v>73</v>
      </c>
      <c r="C8" s="86"/>
      <c r="D8" s="131" t="s">
        <v>35</v>
      </c>
      <c r="E8" s="138"/>
      <c r="F8" s="138"/>
      <c r="G8" s="138"/>
      <c r="H8" s="138"/>
      <c r="I8" s="138"/>
      <c r="J8" s="138"/>
    </row>
    <row r="9" spans="1:10" ht="15" thickBot="1">
      <c r="A9" s="103"/>
      <c r="B9" s="131" t="s">
        <v>0</v>
      </c>
      <c r="C9" s="86"/>
      <c r="D9" s="86"/>
      <c r="E9" s="137">
        <f>SUM(E7:E8)</f>
        <v>0</v>
      </c>
      <c r="F9" s="137">
        <f t="shared" ref="F9:J9" si="0">SUM(F7:F8)</f>
        <v>0</v>
      </c>
      <c r="G9" s="137">
        <f t="shared" si="0"/>
        <v>0</v>
      </c>
      <c r="H9" s="137">
        <f t="shared" si="0"/>
        <v>0</v>
      </c>
      <c r="I9" s="137">
        <f t="shared" si="0"/>
        <v>0</v>
      </c>
      <c r="J9" s="137">
        <f t="shared" si="0"/>
        <v>0</v>
      </c>
    </row>
    <row r="10" spans="1:10" ht="25.5" customHeight="1" thickBot="1">
      <c r="A10" s="132" t="s">
        <v>2</v>
      </c>
      <c r="B10" s="130" t="s">
        <v>33</v>
      </c>
      <c r="C10" s="86"/>
      <c r="D10" s="86"/>
      <c r="E10" s="86"/>
      <c r="F10" s="86"/>
      <c r="G10" s="86"/>
      <c r="H10" s="86"/>
      <c r="I10" s="86"/>
      <c r="J10" s="86"/>
    </row>
    <row r="11" spans="1:10" ht="21.75" customHeight="1" thickBot="1">
      <c r="A11" s="103"/>
      <c r="B11" s="131" t="s">
        <v>36</v>
      </c>
      <c r="C11" s="86"/>
      <c r="D11" s="131" t="s">
        <v>6</v>
      </c>
      <c r="E11" s="96"/>
      <c r="F11" s="96"/>
      <c r="G11" s="96"/>
      <c r="H11" s="96"/>
      <c r="I11" s="96"/>
      <c r="J11" s="96"/>
    </row>
    <row r="12" spans="1:10" ht="29.25" customHeight="1" thickBot="1">
      <c r="A12" s="103"/>
      <c r="B12" s="131" t="s">
        <v>34</v>
      </c>
      <c r="C12" s="86"/>
      <c r="D12" s="131" t="s">
        <v>6</v>
      </c>
      <c r="E12" s="96"/>
      <c r="F12" s="96"/>
      <c r="G12" s="96"/>
      <c r="H12" s="96"/>
      <c r="I12" s="96"/>
      <c r="J12" s="96"/>
    </row>
    <row r="13" spans="1:10" ht="23.25" customHeight="1" thickBot="1">
      <c r="A13" s="103"/>
      <c r="B13" s="131" t="s">
        <v>37</v>
      </c>
      <c r="C13" s="86"/>
      <c r="D13" s="131" t="s">
        <v>6</v>
      </c>
      <c r="E13" s="96"/>
      <c r="F13" s="96"/>
      <c r="G13" s="96"/>
      <c r="H13" s="96"/>
      <c r="I13" s="96"/>
      <c r="J13" s="96"/>
    </row>
    <row r="14" spans="1:10" ht="22.5" customHeight="1" thickBot="1">
      <c r="A14" s="103"/>
      <c r="B14" s="131" t="s">
        <v>38</v>
      </c>
      <c r="C14" s="86"/>
      <c r="D14" s="131" t="s">
        <v>35</v>
      </c>
      <c r="E14" s="138"/>
      <c r="F14" s="138"/>
      <c r="G14" s="138"/>
      <c r="H14" s="138"/>
      <c r="I14" s="138"/>
      <c r="J14" s="138"/>
    </row>
    <row r="15" spans="1:10" ht="23.25" customHeight="1" thickBot="1">
      <c r="A15" s="103"/>
      <c r="B15" s="131" t="s">
        <v>41</v>
      </c>
      <c r="C15" s="86"/>
      <c r="D15" s="86"/>
      <c r="E15" s="137">
        <f>SUM(E11:E14)</f>
        <v>0</v>
      </c>
      <c r="F15" s="137">
        <f t="shared" ref="F15:J15" si="1">SUM(F11:F14)</f>
        <v>0</v>
      </c>
      <c r="G15" s="137">
        <f t="shared" si="1"/>
        <v>0</v>
      </c>
      <c r="H15" s="137">
        <f t="shared" si="1"/>
        <v>0</v>
      </c>
      <c r="I15" s="137">
        <f t="shared" si="1"/>
        <v>0</v>
      </c>
      <c r="J15" s="137">
        <f t="shared" si="1"/>
        <v>0</v>
      </c>
    </row>
    <row r="16" spans="1:10" ht="15" thickBot="1">
      <c r="A16" s="103"/>
      <c r="B16" s="86"/>
      <c r="C16" s="86"/>
      <c r="D16" s="86"/>
      <c r="E16" s="134"/>
      <c r="F16" s="134"/>
      <c r="G16" s="134"/>
      <c r="H16" s="134"/>
      <c r="I16" s="134"/>
      <c r="J16" s="134"/>
    </row>
    <row r="17" spans="1:10" ht="21" customHeight="1" thickBot="1">
      <c r="A17" s="132" t="s">
        <v>68</v>
      </c>
      <c r="B17" s="130" t="s">
        <v>69</v>
      </c>
      <c r="C17" s="86"/>
      <c r="D17" s="86"/>
      <c r="E17" s="136">
        <f>E15+E9</f>
        <v>0</v>
      </c>
      <c r="F17" s="136">
        <f t="shared" ref="F17:J17" si="2">F15+F9</f>
        <v>0</v>
      </c>
      <c r="G17" s="136">
        <f t="shared" si="2"/>
        <v>0</v>
      </c>
      <c r="H17" s="136">
        <f t="shared" si="2"/>
        <v>0</v>
      </c>
      <c r="I17" s="136">
        <f t="shared" si="2"/>
        <v>0</v>
      </c>
      <c r="J17" s="136">
        <f t="shared" si="2"/>
        <v>0</v>
      </c>
    </row>
    <row r="18" spans="1:10" ht="15" thickBot="1">
      <c r="A18" s="103"/>
      <c r="B18" s="86"/>
      <c r="C18" s="86"/>
      <c r="D18" s="86"/>
      <c r="E18" s="135"/>
      <c r="F18" s="86"/>
      <c r="G18" s="86"/>
      <c r="H18" s="86"/>
      <c r="I18" s="86"/>
      <c r="J18" s="86"/>
    </row>
    <row r="19" spans="1:10" ht="18" customHeight="1" thickBot="1">
      <c r="A19" s="103"/>
      <c r="B19" s="130" t="s">
        <v>70</v>
      </c>
      <c r="C19" s="86"/>
      <c r="D19" s="131" t="s">
        <v>76</v>
      </c>
      <c r="E19" s="131" t="s">
        <v>154</v>
      </c>
      <c r="F19" s="86"/>
      <c r="G19" s="86"/>
      <c r="H19" s="86"/>
      <c r="I19" s="86"/>
      <c r="J19" s="86"/>
    </row>
    <row r="20" spans="1:10" ht="26.25" customHeight="1" thickBot="1">
      <c r="A20" s="103"/>
      <c r="B20" s="131" t="s">
        <v>75</v>
      </c>
      <c r="C20" s="86"/>
      <c r="D20" s="96"/>
      <c r="E20" s="139"/>
      <c r="F20" s="86"/>
      <c r="G20" s="86"/>
      <c r="H20" s="86"/>
      <c r="I20" s="86"/>
      <c r="J20" s="86"/>
    </row>
    <row r="21" spans="1:10" ht="20.25" customHeight="1" thickBot="1">
      <c r="A21" s="103"/>
      <c r="B21" s="131" t="s">
        <v>42</v>
      </c>
      <c r="C21" s="86"/>
      <c r="D21" s="96"/>
      <c r="E21" s="139"/>
      <c r="F21" s="86"/>
      <c r="G21" s="86"/>
      <c r="H21" s="86"/>
      <c r="I21" s="86"/>
      <c r="J21" s="86"/>
    </row>
  </sheetData>
  <mergeCells count="1">
    <mergeCell ref="B2:J2"/>
  </mergeCells>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H6" sqref="H6"/>
    </sheetView>
  </sheetViews>
  <sheetFormatPr baseColWidth="10" defaultColWidth="8.83203125" defaultRowHeight="14" x14ac:dyDescent="0"/>
  <cols>
    <col min="1" max="1" width="8.83203125" style="70"/>
    <col min="2" max="2" width="6.1640625" style="70" customWidth="1"/>
    <col min="3" max="3" width="50.5" style="70" customWidth="1"/>
    <col min="4" max="4" width="11.5" style="70" customWidth="1"/>
    <col min="5" max="5" width="51.83203125" style="70" customWidth="1"/>
    <col min="6" max="16384" width="8.83203125" style="70"/>
  </cols>
  <sheetData>
    <row r="1" spans="1:5">
      <c r="A1" s="1">
        <v>11</v>
      </c>
      <c r="B1" s="1" t="s">
        <v>169</v>
      </c>
    </row>
    <row r="2" spans="1:5">
      <c r="B2" s="321" t="s">
        <v>172</v>
      </c>
      <c r="C2" s="322"/>
      <c r="D2" s="322"/>
      <c r="E2" s="323"/>
    </row>
    <row r="3" spans="1:5" ht="15" thickBot="1"/>
    <row r="4" spans="1:5" ht="29" thickBot="1">
      <c r="B4" s="107"/>
      <c r="C4" s="104" t="s">
        <v>157</v>
      </c>
      <c r="D4" s="107" t="s">
        <v>170</v>
      </c>
      <c r="E4" s="104" t="s">
        <v>158</v>
      </c>
    </row>
    <row r="5" spans="1:5" ht="41.25" customHeight="1" thickTop="1" thickBot="1">
      <c r="B5" s="140">
        <v>1</v>
      </c>
      <c r="C5" s="113" t="s">
        <v>159</v>
      </c>
      <c r="D5" s="141"/>
      <c r="E5" s="142"/>
    </row>
    <row r="6" spans="1:5" ht="39.75" customHeight="1" thickBot="1">
      <c r="B6" s="83">
        <v>2</v>
      </c>
      <c r="C6" s="80" t="s">
        <v>160</v>
      </c>
      <c r="D6" s="143"/>
      <c r="E6" s="89"/>
    </row>
    <row r="7" spans="1:5" ht="36" customHeight="1" thickBot="1">
      <c r="B7" s="83">
        <v>3</v>
      </c>
      <c r="C7" s="82" t="s">
        <v>161</v>
      </c>
      <c r="D7" s="143"/>
      <c r="E7" s="89"/>
    </row>
    <row r="8" spans="1:5" ht="30" customHeight="1" thickBot="1">
      <c r="B8" s="83">
        <v>4</v>
      </c>
      <c r="C8" s="80" t="s">
        <v>162</v>
      </c>
      <c r="D8" s="143"/>
      <c r="E8" s="89"/>
    </row>
    <row r="9" spans="1:5" ht="30" customHeight="1" thickBot="1">
      <c r="B9" s="83">
        <v>5</v>
      </c>
      <c r="C9" s="82" t="s">
        <v>163</v>
      </c>
      <c r="D9" s="143"/>
      <c r="E9" s="89"/>
    </row>
    <row r="10" spans="1:5" ht="30" customHeight="1" thickBot="1">
      <c r="B10" s="83">
        <v>6</v>
      </c>
      <c r="C10" s="80" t="s">
        <v>164</v>
      </c>
      <c r="D10" s="143"/>
      <c r="E10" s="89"/>
    </row>
    <row r="11" spans="1:5" ht="30" customHeight="1" thickBot="1">
      <c r="B11" s="83">
        <v>7</v>
      </c>
      <c r="C11" s="82" t="s">
        <v>165</v>
      </c>
      <c r="D11" s="143"/>
      <c r="E11" s="89"/>
    </row>
    <row r="12" spans="1:5" ht="30" customHeight="1" thickBot="1">
      <c r="B12" s="83">
        <v>7</v>
      </c>
      <c r="C12" s="80" t="s">
        <v>166</v>
      </c>
      <c r="D12" s="143"/>
      <c r="E12" s="89"/>
    </row>
    <row r="13" spans="1:5" ht="30" customHeight="1" thickBot="1">
      <c r="B13" s="83">
        <v>8</v>
      </c>
      <c r="C13" s="82" t="s">
        <v>167</v>
      </c>
      <c r="D13" s="143"/>
      <c r="E13" s="89"/>
    </row>
    <row r="14" spans="1:5" ht="30" customHeight="1" thickBot="1">
      <c r="B14" s="83">
        <v>9</v>
      </c>
      <c r="C14" s="80" t="s">
        <v>168</v>
      </c>
      <c r="D14" s="143"/>
      <c r="E14" s="89"/>
    </row>
    <row r="15" spans="1:5" ht="15" thickBot="1">
      <c r="B15" s="83">
        <v>10</v>
      </c>
      <c r="C15" s="80" t="s">
        <v>171</v>
      </c>
      <c r="D15" s="143"/>
      <c r="E15" s="89"/>
    </row>
    <row r="16" spans="1:5" ht="15" thickBot="1">
      <c r="B16" s="83">
        <v>11</v>
      </c>
      <c r="C16" s="80" t="s">
        <v>171</v>
      </c>
      <c r="D16" s="143"/>
      <c r="E16" s="89"/>
    </row>
  </sheetData>
  <mergeCells count="1">
    <mergeCell ref="B2:E2"/>
  </mergeCells>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2" workbookViewId="0">
      <selection activeCell="H13" sqref="H13"/>
    </sheetView>
  </sheetViews>
  <sheetFormatPr baseColWidth="10" defaultColWidth="8.83203125" defaultRowHeight="14" x14ac:dyDescent="0"/>
  <cols>
    <col min="1" max="1" width="5.83203125" customWidth="1"/>
    <col min="2" max="2" width="68.83203125" customWidth="1"/>
    <col min="3" max="3" width="11.5" customWidth="1"/>
    <col min="4" max="6" width="8.83203125" style="23"/>
  </cols>
  <sheetData>
    <row r="1" spans="1:6">
      <c r="A1" s="1">
        <v>12</v>
      </c>
      <c r="B1" s="1" t="s">
        <v>173</v>
      </c>
    </row>
    <row r="2" spans="1:6" ht="30.75" customHeight="1">
      <c r="B2" s="301" t="s">
        <v>174</v>
      </c>
      <c r="C2" s="302"/>
      <c r="D2" s="302"/>
      <c r="E2" s="302"/>
      <c r="F2" s="303"/>
    </row>
    <row r="3" spans="1:6" ht="15" thickBot="1"/>
    <row r="4" spans="1:6" ht="15" thickBot="1">
      <c r="A4" s="169"/>
      <c r="B4" s="15" t="s">
        <v>47</v>
      </c>
      <c r="C4" s="21" t="s">
        <v>48</v>
      </c>
      <c r="D4" s="170">
        <v>1</v>
      </c>
      <c r="E4" s="170">
        <v>2</v>
      </c>
      <c r="F4" s="170">
        <v>3</v>
      </c>
    </row>
    <row r="5" spans="1:6" ht="16" thickTop="1" thickBot="1">
      <c r="A5" s="169" t="s">
        <v>5</v>
      </c>
      <c r="B5" s="168" t="s">
        <v>56</v>
      </c>
      <c r="C5" s="73"/>
      <c r="D5" s="144"/>
      <c r="E5" s="144"/>
      <c r="F5" s="144"/>
    </row>
    <row r="6" spans="1:6" ht="15" thickBot="1">
      <c r="A6" s="169" t="s">
        <v>2</v>
      </c>
      <c r="B6" s="125" t="s">
        <v>222</v>
      </c>
      <c r="C6" s="74"/>
      <c r="D6" s="144"/>
      <c r="E6" s="144"/>
      <c r="F6" s="144"/>
    </row>
    <row r="7" spans="1:6" ht="15" thickBot="1">
      <c r="A7" s="169" t="s">
        <v>52</v>
      </c>
      <c r="B7" s="166" t="s">
        <v>79</v>
      </c>
      <c r="C7" s="74"/>
      <c r="D7" s="144"/>
      <c r="E7" s="144"/>
      <c r="F7" s="144"/>
    </row>
    <row r="8" spans="1:6" ht="17.25" customHeight="1" thickBot="1">
      <c r="A8" s="169" t="s">
        <v>49</v>
      </c>
      <c r="B8" s="167" t="s">
        <v>57</v>
      </c>
      <c r="C8" s="74"/>
      <c r="D8" s="144"/>
      <c r="E8" s="144"/>
      <c r="F8" s="144"/>
    </row>
    <row r="9" spans="1:6" ht="15" thickBot="1">
      <c r="A9" s="169" t="s">
        <v>50</v>
      </c>
      <c r="B9" s="167" t="s">
        <v>60</v>
      </c>
      <c r="C9" s="74"/>
      <c r="D9" s="144"/>
      <c r="E9" s="144"/>
      <c r="F9" s="144"/>
    </row>
    <row r="10" spans="1:6" ht="15" thickBot="1">
      <c r="A10" s="169" t="s">
        <v>51</v>
      </c>
      <c r="B10" s="167" t="s">
        <v>213</v>
      </c>
      <c r="C10" s="75"/>
      <c r="D10" s="144"/>
      <c r="E10" s="144"/>
      <c r="F10" s="144"/>
    </row>
    <row r="11" spans="1:6" ht="15" thickBot="1">
      <c r="A11" s="169" t="s">
        <v>53</v>
      </c>
      <c r="B11" s="166" t="s">
        <v>58</v>
      </c>
      <c r="C11" s="76"/>
      <c r="D11" s="144"/>
      <c r="E11" s="144"/>
      <c r="F11" s="144"/>
    </row>
    <row r="12" spans="1:6" ht="15" thickBot="1">
      <c r="A12" s="169" t="s">
        <v>54</v>
      </c>
      <c r="B12" s="167" t="s">
        <v>214</v>
      </c>
      <c r="C12" s="75"/>
      <c r="D12" s="144"/>
      <c r="E12" s="144"/>
      <c r="F12" s="144"/>
    </row>
    <row r="13" spans="1:6" ht="15" thickBot="1">
      <c r="A13" s="245"/>
      <c r="B13" s="246"/>
      <c r="C13" s="22">
        <f>SUM(C5:C12)</f>
        <v>0</v>
      </c>
      <c r="D13" s="53">
        <f>SUMPRODUCT($C$5:$C$12,D5:D12)</f>
        <v>0</v>
      </c>
      <c r="E13" s="53">
        <f>SUMPRODUCT($C$5:$C$12,E5:E12)</f>
        <v>0</v>
      </c>
      <c r="F13" s="53">
        <f>SUMPRODUCT($C$5:$C$12,F5:F12)</f>
        <v>0</v>
      </c>
    </row>
    <row r="14" spans="1:6" ht="15" thickBot="1">
      <c r="A14" s="247"/>
      <c r="B14" s="246"/>
    </row>
    <row r="15" spans="1:6">
      <c r="B15" s="28"/>
    </row>
    <row r="16" spans="1:6">
      <c r="B16" s="28"/>
    </row>
    <row r="17" spans="2:2">
      <c r="B17" s="28"/>
    </row>
    <row r="18" spans="2:2">
      <c r="B18" s="28"/>
    </row>
    <row r="20" spans="2:2">
      <c r="B20" s="51"/>
    </row>
    <row r="21" spans="2:2">
      <c r="B21" s="51"/>
    </row>
  </sheetData>
  <mergeCells count="1">
    <mergeCell ref="B2:F2"/>
  </mergeCells>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43"/>
  <sheetViews>
    <sheetView workbookViewId="0">
      <selection activeCell="B2" sqref="B2:C2"/>
    </sheetView>
  </sheetViews>
  <sheetFormatPr baseColWidth="10" defaultColWidth="8.83203125" defaultRowHeight="14" x14ac:dyDescent="0"/>
  <cols>
    <col min="1" max="1" width="5.5" style="58" customWidth="1"/>
    <col min="2" max="2" width="60.6640625" style="61" customWidth="1"/>
    <col min="3" max="3" width="14.5" style="66" customWidth="1"/>
    <col min="4" max="4" width="9.5" style="58" bestFit="1" customWidth="1"/>
    <col min="5" max="5" width="8.83203125" style="58"/>
    <col min="6" max="6" width="35.6640625" style="58" customWidth="1"/>
    <col min="7" max="16384" width="8.83203125" style="58"/>
  </cols>
  <sheetData>
    <row r="1" spans="1:7">
      <c r="A1" s="1">
        <v>13</v>
      </c>
      <c r="B1" s="1" t="s">
        <v>223</v>
      </c>
      <c r="C1"/>
    </row>
    <row r="2" spans="1:7">
      <c r="A2"/>
      <c r="B2" s="294" t="s">
        <v>233</v>
      </c>
      <c r="C2" s="296"/>
    </row>
    <row r="3" spans="1:7" ht="15" thickBot="1">
      <c r="A3"/>
      <c r="B3"/>
      <c r="C3"/>
    </row>
    <row r="4" spans="1:7" ht="30" customHeight="1" thickBot="1">
      <c r="A4" s="170"/>
      <c r="B4" s="164" t="s">
        <v>204</v>
      </c>
      <c r="C4" s="165" t="s">
        <v>202</v>
      </c>
    </row>
    <row r="5" spans="1:7" ht="30" customHeight="1" thickTop="1" thickBot="1">
      <c r="A5" s="170" t="s">
        <v>203</v>
      </c>
      <c r="B5" s="168" t="s">
        <v>230</v>
      </c>
      <c r="C5" s="171"/>
      <c r="F5" s="177" t="s">
        <v>47</v>
      </c>
      <c r="G5" s="178" t="s">
        <v>202</v>
      </c>
    </row>
    <row r="6" spans="1:7" ht="30" customHeight="1" thickBot="1">
      <c r="A6" s="170" t="s">
        <v>206</v>
      </c>
      <c r="B6" s="125" t="s">
        <v>231</v>
      </c>
      <c r="C6" s="172"/>
      <c r="F6" s="178" t="s">
        <v>224</v>
      </c>
      <c r="G6" s="179"/>
    </row>
    <row r="7" spans="1:7" ht="30" customHeight="1" thickBot="1">
      <c r="A7" s="170" t="s">
        <v>68</v>
      </c>
      <c r="B7" s="166" t="s">
        <v>232</v>
      </c>
      <c r="C7" s="173"/>
      <c r="F7" s="177" t="s">
        <v>225</v>
      </c>
      <c r="G7" s="180"/>
    </row>
    <row r="8" spans="1:7" ht="30" customHeight="1" thickBot="1">
      <c r="A8" s="170" t="s">
        <v>49</v>
      </c>
      <c r="B8" s="167" t="s">
        <v>213</v>
      </c>
      <c r="C8" s="175"/>
      <c r="F8" s="178" t="s">
        <v>226</v>
      </c>
      <c r="G8" s="179"/>
    </row>
    <row r="9" spans="1:7" ht="30" customHeight="1" thickBot="1">
      <c r="A9" s="170" t="s">
        <v>50</v>
      </c>
      <c r="B9" s="167" t="s">
        <v>214</v>
      </c>
      <c r="C9" s="175"/>
      <c r="F9" s="178" t="s">
        <v>227</v>
      </c>
      <c r="G9" s="181"/>
    </row>
    <row r="10" spans="1:7" ht="30" customHeight="1" thickBot="1">
      <c r="A10" s="170" t="s">
        <v>51</v>
      </c>
      <c r="B10" s="167" t="s">
        <v>221</v>
      </c>
      <c r="C10" s="175"/>
      <c r="F10" s="178" t="s">
        <v>228</v>
      </c>
      <c r="G10" s="181"/>
    </row>
    <row r="11" spans="1:7" ht="30" customHeight="1" thickBot="1">
      <c r="A11" s="170" t="s">
        <v>53</v>
      </c>
      <c r="B11" s="167" t="s">
        <v>59</v>
      </c>
      <c r="C11" s="174"/>
      <c r="F11" s="178" t="s">
        <v>229</v>
      </c>
      <c r="G11" s="179"/>
    </row>
    <row r="12" spans="1:7" ht="30" customHeight="1"/>
    <row r="13" spans="1:7" ht="30" customHeight="1"/>
    <row r="15" spans="1:7" ht="15">
      <c r="A15" s="55"/>
      <c r="B15" s="56"/>
      <c r="C15" s="57"/>
    </row>
    <row r="16" spans="1:7" ht="15">
      <c r="A16" s="7"/>
      <c r="B16" s="59"/>
      <c r="C16" s="60"/>
    </row>
    <row r="17" spans="1:5" ht="15">
      <c r="A17" s="7"/>
      <c r="B17" s="59"/>
      <c r="C17" s="60"/>
    </row>
    <row r="18" spans="1:5" ht="15">
      <c r="A18" s="7"/>
      <c r="B18" s="59"/>
      <c r="C18" s="60"/>
    </row>
    <row r="19" spans="1:5" ht="15">
      <c r="A19" s="7"/>
      <c r="C19" s="60"/>
    </row>
    <row r="20" spans="1:5" ht="15">
      <c r="A20" s="7"/>
      <c r="C20" s="59"/>
    </row>
    <row r="21" spans="1:5" ht="15">
      <c r="A21" s="54"/>
      <c r="B21" s="59"/>
      <c r="C21" s="60"/>
    </row>
    <row r="22" spans="1:5" ht="15">
      <c r="A22" s="54"/>
      <c r="B22" s="59"/>
      <c r="C22" s="60"/>
    </row>
    <row r="23" spans="1:5" ht="15">
      <c r="A23" s="7"/>
      <c r="C23" s="62"/>
    </row>
    <row r="24" spans="1:5" ht="15">
      <c r="A24" s="7"/>
      <c r="C24" s="62"/>
    </row>
    <row r="25" spans="1:5" ht="15">
      <c r="A25" s="7"/>
      <c r="C25" s="62"/>
    </row>
    <row r="26" spans="1:5" ht="15">
      <c r="A26" s="7"/>
      <c r="C26" s="62"/>
    </row>
    <row r="27" spans="1:5" ht="15">
      <c r="A27" s="7"/>
      <c r="C27" s="63"/>
    </row>
    <row r="28" spans="1:5" ht="15">
      <c r="A28" s="7"/>
      <c r="C28" s="63"/>
    </row>
    <row r="30" spans="1:5" ht="15">
      <c r="A30" s="55"/>
      <c r="B30" s="56"/>
      <c r="C30" s="57"/>
    </row>
    <row r="31" spans="1:5" ht="15">
      <c r="A31" s="7"/>
      <c r="B31" s="59"/>
      <c r="C31" s="60"/>
      <c r="D31" s="64"/>
      <c r="E31" s="64"/>
    </row>
    <row r="32" spans="1:5" ht="15">
      <c r="A32" s="7"/>
      <c r="B32" s="59"/>
      <c r="C32" s="60"/>
      <c r="D32" s="64"/>
      <c r="E32" s="64"/>
    </row>
    <row r="33" spans="1:5" ht="15">
      <c r="A33" s="7"/>
      <c r="B33" s="59"/>
      <c r="C33" s="60"/>
      <c r="D33" s="64"/>
      <c r="E33" s="64"/>
    </row>
    <row r="34" spans="1:5" ht="15">
      <c r="A34" s="7"/>
      <c r="C34" s="60"/>
      <c r="D34" s="64"/>
      <c r="E34" s="64"/>
    </row>
    <row r="35" spans="1:5" ht="15">
      <c r="A35" s="7"/>
      <c r="C35" s="59"/>
      <c r="D35" s="64"/>
      <c r="E35" s="64"/>
    </row>
    <row r="36" spans="1:5" ht="15">
      <c r="A36" s="54"/>
      <c r="B36" s="59"/>
      <c r="C36" s="60"/>
      <c r="D36" s="64"/>
      <c r="E36" s="64"/>
    </row>
    <row r="37" spans="1:5" ht="15">
      <c r="A37" s="54"/>
      <c r="B37" s="59"/>
      <c r="C37" s="60"/>
      <c r="D37" s="64"/>
      <c r="E37" s="64"/>
    </row>
    <row r="38" spans="1:5" ht="21.75" customHeight="1">
      <c r="A38" s="7"/>
      <c r="C38" s="62"/>
      <c r="D38" s="64"/>
      <c r="E38" s="64"/>
    </row>
    <row r="39" spans="1:5" ht="15">
      <c r="A39" s="7"/>
      <c r="C39" s="62"/>
      <c r="D39" s="64"/>
      <c r="E39" s="64"/>
    </row>
    <row r="40" spans="1:5" ht="15">
      <c r="A40" s="54"/>
      <c r="C40" s="62"/>
      <c r="D40" s="64"/>
      <c r="E40" s="64"/>
    </row>
    <row r="41" spans="1:5" ht="15">
      <c r="A41" s="54"/>
      <c r="C41" s="62"/>
      <c r="D41" s="64"/>
      <c r="E41" s="64"/>
    </row>
    <row r="42" spans="1:5" ht="15">
      <c r="A42" s="7"/>
      <c r="C42" s="63"/>
      <c r="D42" s="65"/>
    </row>
    <row r="43" spans="1:5" ht="15">
      <c r="A43" s="7"/>
      <c r="C43" s="63"/>
    </row>
  </sheetData>
  <mergeCells count="1">
    <mergeCell ref="B2:C2"/>
  </mergeCells>
  <phoneticPr fontId="22" type="noConversion"/>
  <pageMargins left="0.74803149606299213" right="0.74803149606299213" top="0.98425196850393704" bottom="0.98425196850393704" header="0.51181102362204722" footer="0.51181102362204722"/>
  <pageSetup scale="79"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topLeftCell="A16" workbookViewId="0">
      <selection activeCell="H5" sqref="H5"/>
    </sheetView>
  </sheetViews>
  <sheetFormatPr baseColWidth="10" defaultColWidth="8.83203125" defaultRowHeight="14" x14ac:dyDescent="0"/>
  <cols>
    <col min="1" max="1" width="5.33203125" style="58" customWidth="1"/>
    <col min="2" max="2" width="31.6640625" style="58" customWidth="1"/>
    <col min="3" max="3" width="8.83203125" style="185"/>
    <col min="4" max="4" width="22.5" style="58" customWidth="1"/>
    <col min="5" max="5" width="15.5" style="58" customWidth="1"/>
    <col min="6" max="6" width="16.1640625" style="58" customWidth="1"/>
    <col min="7" max="7" width="16.33203125" style="58" customWidth="1"/>
    <col min="8" max="8" width="12.83203125" style="58" customWidth="1"/>
    <col min="9" max="16384" width="8.83203125" style="58"/>
  </cols>
  <sheetData>
    <row r="1" spans="1:8" ht="15">
      <c r="A1" s="186">
        <v>14</v>
      </c>
      <c r="B1" s="186" t="s">
        <v>264</v>
      </c>
      <c r="C1" s="184"/>
      <c r="D1" s="69"/>
    </row>
    <row r="2" spans="1:8" ht="15">
      <c r="A2" s="182"/>
      <c r="B2" s="324" t="s">
        <v>265</v>
      </c>
      <c r="C2" s="325"/>
      <c r="D2" s="325"/>
      <c r="E2" s="325"/>
      <c r="F2" s="325"/>
      <c r="G2" s="325"/>
      <c r="H2" s="326"/>
    </row>
    <row r="3" spans="1:8" ht="16" thickBot="1">
      <c r="A3" s="183"/>
      <c r="B3" s="183"/>
      <c r="C3" s="187"/>
      <c r="D3" s="67"/>
      <c r="E3" s="68"/>
    </row>
    <row r="4" spans="1:8" ht="15" thickBot="1">
      <c r="A4" s="244"/>
      <c r="B4" s="242"/>
      <c r="C4" s="248" t="s">
        <v>234</v>
      </c>
      <c r="D4" s="248" t="s">
        <v>235</v>
      </c>
      <c r="E4" s="248" t="s">
        <v>236</v>
      </c>
      <c r="F4" s="248" t="s">
        <v>237</v>
      </c>
      <c r="G4" s="248" t="s">
        <v>238</v>
      </c>
      <c r="H4" s="249" t="s">
        <v>101</v>
      </c>
    </row>
    <row r="5" spans="1:8" ht="20" customHeight="1" thickBot="1">
      <c r="A5" s="250">
        <v>1</v>
      </c>
      <c r="B5" s="249" t="s">
        <v>239</v>
      </c>
      <c r="C5" s="250" t="s">
        <v>240</v>
      </c>
      <c r="D5" s="188"/>
      <c r="E5" s="188"/>
      <c r="F5" s="188"/>
      <c r="G5" s="188"/>
      <c r="H5" s="188"/>
    </row>
    <row r="6" spans="1:8" ht="20" customHeight="1" thickBot="1">
      <c r="A6" s="244"/>
      <c r="B6" s="249" t="s">
        <v>241</v>
      </c>
      <c r="C6" s="250" t="s">
        <v>240</v>
      </c>
      <c r="D6" s="188"/>
      <c r="E6" s="188"/>
      <c r="F6" s="188"/>
      <c r="G6" s="188"/>
      <c r="H6" s="188"/>
    </row>
    <row r="7" spans="1:8" ht="20" customHeight="1" thickBot="1">
      <c r="A7" s="244"/>
      <c r="B7" s="249" t="s">
        <v>242</v>
      </c>
      <c r="C7" s="250" t="s">
        <v>240</v>
      </c>
      <c r="D7" s="188"/>
      <c r="E7" s="188"/>
      <c r="F7" s="188"/>
      <c r="G7" s="188"/>
      <c r="H7" s="188"/>
    </row>
    <row r="8" spans="1:8" ht="20" customHeight="1" thickBot="1">
      <c r="A8" s="250">
        <v>2</v>
      </c>
      <c r="B8" s="249" t="s">
        <v>243</v>
      </c>
      <c r="C8" s="250" t="s">
        <v>240</v>
      </c>
      <c r="D8" s="188"/>
      <c r="E8" s="188"/>
      <c r="F8" s="188"/>
      <c r="G8" s="188"/>
      <c r="H8" s="188"/>
    </row>
    <row r="9" spans="1:8" ht="20" customHeight="1" thickBot="1">
      <c r="A9" s="250">
        <v>3</v>
      </c>
      <c r="B9" s="249" t="s">
        <v>244</v>
      </c>
      <c r="C9" s="250" t="s">
        <v>39</v>
      </c>
      <c r="D9" s="188"/>
      <c r="E9" s="188"/>
      <c r="F9" s="188"/>
      <c r="G9" s="188"/>
      <c r="H9" s="188"/>
    </row>
    <row r="10" spans="1:8" ht="20" customHeight="1" thickBot="1">
      <c r="A10" s="244"/>
      <c r="B10" s="249" t="s">
        <v>245</v>
      </c>
      <c r="C10" s="250" t="s">
        <v>39</v>
      </c>
      <c r="D10" s="188"/>
      <c r="E10" s="188"/>
      <c r="F10" s="188"/>
      <c r="G10" s="188"/>
      <c r="H10" s="188"/>
    </row>
    <row r="11" spans="1:8" ht="20" customHeight="1" thickBot="1">
      <c r="A11" s="250">
        <v>4</v>
      </c>
      <c r="B11" s="249" t="s">
        <v>246</v>
      </c>
      <c r="C11" s="244"/>
      <c r="D11" s="133"/>
      <c r="E11" s="133"/>
      <c r="F11" s="133"/>
      <c r="G11" s="133"/>
      <c r="H11" s="133"/>
    </row>
    <row r="12" spans="1:8" ht="20" customHeight="1" thickBot="1">
      <c r="A12" s="244"/>
      <c r="B12" s="249" t="s">
        <v>247</v>
      </c>
      <c r="C12" s="250" t="s">
        <v>77</v>
      </c>
      <c r="D12" s="188"/>
      <c r="E12" s="188"/>
      <c r="F12" s="188"/>
      <c r="G12" s="188"/>
      <c r="H12" s="188"/>
    </row>
    <row r="13" spans="1:8" ht="20" customHeight="1" thickBot="1">
      <c r="A13" s="244"/>
      <c r="B13" s="249" t="s">
        <v>248</v>
      </c>
      <c r="C13" s="250" t="s">
        <v>77</v>
      </c>
      <c r="D13" s="188"/>
      <c r="E13" s="188"/>
      <c r="F13" s="188"/>
      <c r="G13" s="188"/>
      <c r="H13" s="188"/>
    </row>
    <row r="14" spans="1:8" ht="20" customHeight="1" thickBot="1">
      <c r="A14" s="250">
        <v>5</v>
      </c>
      <c r="B14" s="249" t="s">
        <v>249</v>
      </c>
      <c r="C14" s="244"/>
      <c r="D14" s="133"/>
      <c r="E14" s="133"/>
      <c r="F14" s="133"/>
      <c r="G14" s="133"/>
      <c r="H14" s="133"/>
    </row>
    <row r="15" spans="1:8" ht="20" customHeight="1" thickBot="1">
      <c r="A15" s="250">
        <v>5.0999999999999996</v>
      </c>
      <c r="B15" s="249" t="s">
        <v>250</v>
      </c>
      <c r="C15" s="244"/>
      <c r="D15" s="133"/>
      <c r="E15" s="133"/>
      <c r="F15" s="133"/>
      <c r="G15" s="133"/>
      <c r="H15" s="133"/>
    </row>
    <row r="16" spans="1:8" ht="20" customHeight="1" thickBot="1">
      <c r="A16" s="250" t="s">
        <v>251</v>
      </c>
      <c r="B16" s="249" t="s">
        <v>252</v>
      </c>
      <c r="C16" s="244"/>
      <c r="D16" s="133"/>
      <c r="E16" s="133"/>
      <c r="F16" s="133"/>
      <c r="G16" s="133"/>
      <c r="H16" s="133"/>
    </row>
    <row r="17" spans="1:8" ht="20" customHeight="1" thickBot="1">
      <c r="A17" s="244"/>
      <c r="B17" s="249" t="s">
        <v>253</v>
      </c>
      <c r="C17" s="250" t="s">
        <v>77</v>
      </c>
      <c r="D17" s="188"/>
      <c r="E17" s="188"/>
      <c r="F17" s="188"/>
      <c r="G17" s="188"/>
      <c r="H17" s="188"/>
    </row>
    <row r="18" spans="1:8" ht="20" customHeight="1" thickBot="1">
      <c r="A18" s="244"/>
      <c r="B18" s="249" t="s">
        <v>254</v>
      </c>
      <c r="C18" s="250" t="s">
        <v>77</v>
      </c>
      <c r="D18" s="188"/>
      <c r="E18" s="188"/>
      <c r="F18" s="188"/>
      <c r="G18" s="188"/>
      <c r="H18" s="188"/>
    </row>
    <row r="19" spans="1:8" ht="20" customHeight="1" thickBot="1">
      <c r="A19" s="244"/>
      <c r="B19" s="249" t="s">
        <v>255</v>
      </c>
      <c r="C19" s="250" t="s">
        <v>77</v>
      </c>
      <c r="D19" s="188"/>
      <c r="E19" s="188"/>
      <c r="F19" s="188"/>
      <c r="G19" s="188"/>
      <c r="H19" s="188"/>
    </row>
    <row r="20" spans="1:8" ht="20" customHeight="1" thickBot="1">
      <c r="A20" s="250" t="s">
        <v>256</v>
      </c>
      <c r="B20" s="249" t="s">
        <v>257</v>
      </c>
      <c r="C20" s="244"/>
      <c r="D20" s="133"/>
      <c r="E20" s="133"/>
      <c r="F20" s="133"/>
      <c r="G20" s="133"/>
      <c r="H20" s="133"/>
    </row>
    <row r="21" spans="1:8" ht="20" customHeight="1" thickBot="1">
      <c r="A21" s="244"/>
      <c r="B21" s="249" t="s">
        <v>258</v>
      </c>
      <c r="C21" s="250" t="s">
        <v>77</v>
      </c>
      <c r="D21" s="188"/>
      <c r="E21" s="188"/>
      <c r="F21" s="188"/>
      <c r="G21" s="188"/>
      <c r="H21" s="188"/>
    </row>
    <row r="22" spans="1:8" ht="20" customHeight="1" thickBot="1">
      <c r="A22" s="244"/>
      <c r="B22" s="249" t="s">
        <v>259</v>
      </c>
      <c r="C22" s="250" t="s">
        <v>77</v>
      </c>
      <c r="D22" s="188"/>
      <c r="E22" s="188"/>
      <c r="F22" s="188"/>
      <c r="G22" s="188"/>
      <c r="H22" s="188"/>
    </row>
    <row r="23" spans="1:8" ht="20" customHeight="1" thickBot="1">
      <c r="A23" s="244"/>
      <c r="B23" s="249" t="s">
        <v>260</v>
      </c>
      <c r="C23" s="250" t="s">
        <v>77</v>
      </c>
      <c r="D23" s="188"/>
      <c r="E23" s="188"/>
      <c r="F23" s="188"/>
      <c r="G23" s="188"/>
      <c r="H23" s="188"/>
    </row>
    <row r="24" spans="1:8" ht="20" customHeight="1" thickBot="1">
      <c r="A24" s="244"/>
      <c r="B24" s="249" t="s">
        <v>261</v>
      </c>
      <c r="C24" s="250" t="s">
        <v>77</v>
      </c>
      <c r="D24" s="188"/>
      <c r="E24" s="188"/>
      <c r="F24" s="188"/>
      <c r="G24" s="188"/>
      <c r="H24" s="188"/>
    </row>
    <row r="25" spans="1:8" ht="20" customHeight="1" thickBot="1">
      <c r="A25" s="250" t="s">
        <v>262</v>
      </c>
      <c r="B25" s="249" t="s">
        <v>263</v>
      </c>
      <c r="C25" s="244"/>
      <c r="D25" s="133"/>
      <c r="E25" s="133"/>
      <c r="F25" s="133"/>
      <c r="G25" s="133"/>
      <c r="H25" s="133"/>
    </row>
    <row r="26" spans="1:8" ht="20" customHeight="1" thickBot="1">
      <c r="A26" s="244"/>
      <c r="B26" s="249" t="s">
        <v>258</v>
      </c>
      <c r="C26" s="250" t="s">
        <v>77</v>
      </c>
      <c r="D26" s="188"/>
      <c r="E26" s="188"/>
      <c r="F26" s="188"/>
      <c r="G26" s="188"/>
      <c r="H26" s="188"/>
    </row>
    <row r="27" spans="1:8" ht="20" customHeight="1" thickBot="1">
      <c r="A27" s="244"/>
      <c r="B27" s="249" t="s">
        <v>259</v>
      </c>
      <c r="C27" s="250" t="s">
        <v>77</v>
      </c>
      <c r="D27" s="188"/>
      <c r="E27" s="188"/>
      <c r="F27" s="188"/>
      <c r="G27" s="188"/>
      <c r="H27" s="188"/>
    </row>
    <row r="28" spans="1:8" ht="20" customHeight="1" thickBot="1">
      <c r="A28" s="244"/>
      <c r="B28" s="249" t="s">
        <v>260</v>
      </c>
      <c r="C28" s="250" t="s">
        <v>77</v>
      </c>
      <c r="D28" s="188"/>
      <c r="E28" s="188"/>
      <c r="F28" s="188"/>
      <c r="G28" s="188"/>
      <c r="H28" s="188"/>
    </row>
    <row r="29" spans="1:8" ht="20" customHeight="1" thickBot="1">
      <c r="A29" s="244"/>
      <c r="B29" s="249" t="s">
        <v>261</v>
      </c>
      <c r="C29" s="250" t="s">
        <v>77</v>
      </c>
      <c r="D29" s="188"/>
      <c r="E29" s="188"/>
      <c r="F29" s="188"/>
      <c r="G29" s="188"/>
      <c r="H29" s="188"/>
    </row>
  </sheetData>
  <mergeCells count="1">
    <mergeCell ref="B2:H2"/>
  </mergeCells>
  <pageMargins left="0.70866141732283472" right="0.70866141732283472" top="0.74803149606299213" bottom="0.74803149606299213" header="0.31496062992125984" footer="0.31496062992125984"/>
  <pageSetup paperSize="9" orientation="landscape"/>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K8" sqref="K8"/>
    </sheetView>
  </sheetViews>
  <sheetFormatPr baseColWidth="10" defaultColWidth="8.83203125" defaultRowHeight="14" x14ac:dyDescent="0"/>
  <cols>
    <col min="2" max="2" width="24.5" customWidth="1"/>
    <col min="3" max="3" width="11.5" customWidth="1"/>
    <col min="4" max="4" width="11.33203125" customWidth="1"/>
    <col min="5" max="6" width="12.1640625" customWidth="1"/>
    <col min="7" max="7" width="12.6640625" customWidth="1"/>
  </cols>
  <sheetData>
    <row r="1" spans="1:7">
      <c r="A1">
        <v>15</v>
      </c>
      <c r="B1" s="1" t="s">
        <v>318</v>
      </c>
    </row>
    <row r="2" spans="1:7" ht="30" customHeight="1">
      <c r="B2" s="294" t="s">
        <v>319</v>
      </c>
      <c r="C2" s="295"/>
      <c r="D2" s="295"/>
      <c r="E2" s="295"/>
      <c r="F2" s="295"/>
      <c r="G2" s="296"/>
    </row>
    <row r="3" spans="1:7" ht="15" thickBot="1"/>
    <row r="4" spans="1:7" ht="43" thickBot="1">
      <c r="B4" s="145" t="s">
        <v>307</v>
      </c>
      <c r="C4" s="107" t="s">
        <v>308</v>
      </c>
      <c r="D4" s="107" t="s">
        <v>309</v>
      </c>
      <c r="E4" s="107" t="s">
        <v>310</v>
      </c>
      <c r="F4" s="107" t="s">
        <v>311</v>
      </c>
      <c r="G4" s="107" t="s">
        <v>312</v>
      </c>
    </row>
    <row r="5" spans="1:7" ht="20" customHeight="1" thickTop="1" thickBot="1">
      <c r="B5" s="198" t="s">
        <v>313</v>
      </c>
      <c r="C5" s="141"/>
      <c r="D5" s="141"/>
      <c r="E5" s="141"/>
      <c r="F5" s="141"/>
      <c r="G5" s="141"/>
    </row>
    <row r="6" spans="1:7" ht="20" customHeight="1" thickBot="1">
      <c r="B6" s="199" t="s">
        <v>314</v>
      </c>
      <c r="C6" s="143"/>
      <c r="D6" s="143"/>
      <c r="E6" s="143"/>
      <c r="F6" s="143"/>
      <c r="G6" s="143"/>
    </row>
    <row r="7" spans="1:7" ht="20" customHeight="1" thickBot="1">
      <c r="B7" s="200" t="s">
        <v>315</v>
      </c>
      <c r="C7" s="143"/>
      <c r="D7" s="143"/>
      <c r="E7" s="143"/>
      <c r="F7" s="143"/>
      <c r="G7" s="143"/>
    </row>
    <row r="8" spans="1:7" ht="20" customHeight="1" thickBot="1">
      <c r="B8" s="199" t="s">
        <v>316</v>
      </c>
      <c r="C8" s="143"/>
      <c r="D8" s="143"/>
      <c r="E8" s="143"/>
      <c r="F8" s="143"/>
      <c r="G8" s="143"/>
    </row>
    <row r="9" spans="1:7" ht="20" customHeight="1" thickBot="1">
      <c r="B9" s="199" t="s">
        <v>317</v>
      </c>
      <c r="C9" s="143"/>
      <c r="D9" s="143"/>
      <c r="E9" s="143"/>
      <c r="F9" s="143"/>
      <c r="G9" s="143"/>
    </row>
    <row r="10" spans="1:7" ht="20" customHeight="1" thickBot="1">
      <c r="B10" s="199" t="s">
        <v>317</v>
      </c>
      <c r="C10" s="143"/>
      <c r="D10" s="143"/>
      <c r="E10" s="143"/>
      <c r="F10" s="143"/>
      <c r="G10" s="143"/>
    </row>
  </sheetData>
  <mergeCells count="1">
    <mergeCell ref="B2:G2"/>
  </mergeCells>
  <pageMargins left="0.7" right="0.7" top="0.75" bottom="0.75" header="0.3" footer="0.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G7" sqref="G7"/>
    </sheetView>
  </sheetViews>
  <sheetFormatPr baseColWidth="10" defaultColWidth="8.83203125" defaultRowHeight="14" x14ac:dyDescent="0"/>
  <cols>
    <col min="2" max="2" width="29" customWidth="1"/>
    <col min="3" max="3" width="37.6640625" customWidth="1"/>
    <col min="4" max="4" width="35.6640625" customWidth="1"/>
    <col min="5" max="5" width="38.6640625" customWidth="1"/>
  </cols>
  <sheetData>
    <row r="1" spans="1:5">
      <c r="A1" s="1">
        <v>16</v>
      </c>
      <c r="B1" s="1" t="s">
        <v>274</v>
      </c>
    </row>
    <row r="2" spans="1:5">
      <c r="B2" s="294" t="s">
        <v>275</v>
      </c>
      <c r="C2" s="295"/>
      <c r="D2" s="295"/>
      <c r="E2" s="296"/>
    </row>
    <row r="3" spans="1:5" ht="15" thickBot="1"/>
    <row r="4" spans="1:5" ht="31.5" customHeight="1" thickBot="1">
      <c r="B4" s="189"/>
      <c r="C4" s="127" t="s">
        <v>266</v>
      </c>
      <c r="D4" s="127" t="s">
        <v>267</v>
      </c>
      <c r="E4" s="127" t="s">
        <v>268</v>
      </c>
    </row>
    <row r="5" spans="1:5" ht="40.5" customHeight="1" thickTop="1" thickBot="1">
      <c r="B5" s="105" t="s">
        <v>269</v>
      </c>
      <c r="C5" s="190"/>
      <c r="D5" s="190"/>
      <c r="E5" s="190"/>
    </row>
    <row r="6" spans="1:5" ht="56.25" customHeight="1" thickBot="1">
      <c r="B6" s="106" t="s">
        <v>270</v>
      </c>
      <c r="C6" s="191"/>
      <c r="D6" s="191"/>
      <c r="E6" s="191"/>
    </row>
    <row r="7" spans="1:5" ht="48" customHeight="1" thickBot="1">
      <c r="B7" s="106" t="s">
        <v>271</v>
      </c>
      <c r="C7" s="191"/>
      <c r="D7" s="191"/>
      <c r="E7" s="191"/>
    </row>
    <row r="8" spans="1:5" ht="22" thickBot="1">
      <c r="B8" s="106" t="s">
        <v>272</v>
      </c>
      <c r="C8" s="191"/>
      <c r="D8" s="191"/>
      <c r="E8" s="191"/>
    </row>
    <row r="9" spans="1:5" ht="45" customHeight="1" thickBot="1">
      <c r="B9" s="106" t="s">
        <v>273</v>
      </c>
      <c r="C9" s="191"/>
      <c r="D9" s="191"/>
      <c r="E9" s="191"/>
    </row>
  </sheetData>
  <mergeCells count="1">
    <mergeCell ref="B2:E2"/>
  </mergeCells>
  <pageMargins left="0.7" right="0.7" top="0.75" bottom="0.75" header="0.3" footer="0.3"/>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G6" sqref="G6"/>
    </sheetView>
  </sheetViews>
  <sheetFormatPr baseColWidth="10" defaultColWidth="8.83203125" defaultRowHeight="14" x14ac:dyDescent="0"/>
  <cols>
    <col min="2" max="2" width="30.5" customWidth="1"/>
    <col min="3" max="3" width="12.1640625" customWidth="1"/>
    <col min="4" max="4" width="12.83203125" customWidth="1"/>
    <col min="5" max="5" width="12.6640625" customWidth="1"/>
  </cols>
  <sheetData>
    <row r="1" spans="1:5">
      <c r="A1" s="1">
        <v>17</v>
      </c>
      <c r="B1" s="1" t="s">
        <v>288</v>
      </c>
    </row>
    <row r="2" spans="1:5">
      <c r="B2" s="294" t="s">
        <v>289</v>
      </c>
      <c r="C2" s="295"/>
      <c r="D2" s="295"/>
      <c r="E2" s="296"/>
    </row>
    <row r="3" spans="1:5" ht="15" thickBot="1"/>
    <row r="4" spans="1:5">
      <c r="B4" s="192" t="s">
        <v>276</v>
      </c>
      <c r="C4" s="299" t="s">
        <v>278</v>
      </c>
      <c r="D4" s="299" t="s">
        <v>279</v>
      </c>
      <c r="E4" s="299" t="s">
        <v>280</v>
      </c>
    </row>
    <row r="5" spans="1:5" ht="15" thickBot="1">
      <c r="B5" s="193" t="s">
        <v>277</v>
      </c>
      <c r="C5" s="300"/>
      <c r="D5" s="300"/>
      <c r="E5" s="300"/>
    </row>
    <row r="6" spans="1:5" ht="16" thickTop="1" thickBot="1">
      <c r="B6" s="113" t="s">
        <v>281</v>
      </c>
      <c r="C6" s="194"/>
      <c r="D6" s="194"/>
      <c r="E6" s="194"/>
    </row>
    <row r="7" spans="1:5" ht="15" thickBot="1">
      <c r="B7" s="80" t="s">
        <v>282</v>
      </c>
      <c r="C7" s="195"/>
      <c r="D7" s="195"/>
      <c r="E7" s="195"/>
    </row>
    <row r="8" spans="1:5" ht="15" thickBot="1">
      <c r="B8" s="82" t="s">
        <v>283</v>
      </c>
      <c r="C8" s="195"/>
      <c r="D8" s="195"/>
      <c r="E8" s="195"/>
    </row>
    <row r="9" spans="1:5" ht="15" thickBot="1">
      <c r="B9" s="80" t="s">
        <v>284</v>
      </c>
      <c r="C9" s="195"/>
      <c r="D9" s="195"/>
      <c r="E9" s="195"/>
    </row>
    <row r="10" spans="1:5" ht="15" thickBot="1">
      <c r="B10" s="82" t="s">
        <v>285</v>
      </c>
      <c r="C10" s="195"/>
      <c r="D10" s="195"/>
      <c r="E10" s="195"/>
    </row>
    <row r="11" spans="1:5" ht="15" thickBot="1">
      <c r="B11" s="80" t="s">
        <v>286</v>
      </c>
      <c r="C11" s="195"/>
      <c r="D11" s="195"/>
      <c r="E11" s="195"/>
    </row>
    <row r="12" spans="1:5" ht="15" thickBot="1">
      <c r="B12" s="82" t="s">
        <v>287</v>
      </c>
      <c r="C12" s="195"/>
      <c r="D12" s="195"/>
      <c r="E12" s="195"/>
    </row>
  </sheetData>
  <mergeCells count="4">
    <mergeCell ref="C4:C5"/>
    <mergeCell ref="D4:D5"/>
    <mergeCell ref="E4:E5"/>
    <mergeCell ref="B2:E2"/>
  </mergeCells>
  <pageMargins left="0.7" right="0.7" top="0.75" bottom="0.75" header="0.3" footer="0.3"/>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topLeftCell="A29" workbookViewId="0">
      <selection activeCell="E38" sqref="E38"/>
    </sheetView>
  </sheetViews>
  <sheetFormatPr baseColWidth="10" defaultColWidth="8.83203125" defaultRowHeight="14" x14ac:dyDescent="0"/>
  <cols>
    <col min="2" max="2" width="36.1640625" customWidth="1"/>
    <col min="4" max="4" width="12.5" customWidth="1"/>
  </cols>
  <sheetData>
    <row r="1" spans="1:17" ht="20">
      <c r="A1" s="203">
        <v>18</v>
      </c>
      <c r="B1" s="260" t="s">
        <v>372</v>
      </c>
      <c r="C1" s="201"/>
      <c r="D1" s="201"/>
      <c r="E1" s="201"/>
      <c r="F1" s="201"/>
      <c r="G1" s="201"/>
      <c r="H1" s="201"/>
      <c r="I1" s="201"/>
      <c r="J1" s="201"/>
      <c r="K1" s="201"/>
      <c r="L1" s="201"/>
      <c r="M1" s="201"/>
      <c r="N1" s="201"/>
      <c r="O1" s="201"/>
      <c r="P1" s="201"/>
      <c r="Q1" s="201"/>
    </row>
    <row r="2" spans="1:17" ht="21.75" customHeight="1">
      <c r="A2" s="203"/>
      <c r="B2" s="328" t="s">
        <v>373</v>
      </c>
      <c r="C2" s="329"/>
      <c r="D2" s="329"/>
      <c r="E2" s="329"/>
      <c r="F2" s="329"/>
      <c r="G2" s="329"/>
      <c r="H2" s="330"/>
      <c r="I2" s="201"/>
      <c r="J2" s="201"/>
      <c r="K2" s="201"/>
      <c r="L2" s="201"/>
      <c r="M2" s="201"/>
      <c r="N2" s="201"/>
      <c r="O2" s="201"/>
      <c r="P2" s="201"/>
      <c r="Q2" s="201"/>
    </row>
    <row r="3" spans="1:17" s="176" customFormat="1">
      <c r="A3" s="221"/>
      <c r="B3" s="222"/>
      <c r="C3" s="223"/>
      <c r="D3" s="224"/>
      <c r="E3" s="224"/>
      <c r="F3" s="224"/>
      <c r="G3" s="224"/>
      <c r="H3" s="224"/>
      <c r="I3" s="327" t="s">
        <v>320</v>
      </c>
      <c r="J3" s="327"/>
      <c r="K3" s="327"/>
      <c r="L3" s="327"/>
      <c r="M3" s="327"/>
      <c r="N3" s="327"/>
      <c r="O3" s="327"/>
      <c r="P3" s="327"/>
      <c r="Q3" s="223"/>
    </row>
    <row r="4" spans="1:17" s="176" customFormat="1">
      <c r="A4" s="221"/>
      <c r="B4" s="223"/>
      <c r="C4" s="224"/>
      <c r="D4" s="224"/>
      <c r="E4" s="224"/>
      <c r="F4" s="224"/>
      <c r="G4" s="224"/>
      <c r="H4" s="224"/>
      <c r="I4" s="327" t="s">
        <v>321</v>
      </c>
      <c r="J4" s="327"/>
      <c r="K4" s="327"/>
      <c r="L4" s="327"/>
      <c r="M4" s="327" t="s">
        <v>322</v>
      </c>
      <c r="N4" s="327"/>
      <c r="O4" s="327"/>
      <c r="P4" s="327"/>
      <c r="Q4" s="223" t="s">
        <v>0</v>
      </c>
    </row>
    <row r="5" spans="1:17" s="176" customFormat="1" ht="36">
      <c r="A5" s="224">
        <v>18.100000000000001</v>
      </c>
      <c r="B5" s="230" t="s">
        <v>323</v>
      </c>
      <c r="C5" s="224" t="s">
        <v>234</v>
      </c>
      <c r="D5" s="224"/>
      <c r="E5" s="224" t="s">
        <v>324</v>
      </c>
      <c r="F5" s="224" t="s">
        <v>325</v>
      </c>
      <c r="G5" s="224" t="s">
        <v>326</v>
      </c>
      <c r="H5" s="224" t="s">
        <v>327</v>
      </c>
      <c r="I5" s="224" t="s">
        <v>328</v>
      </c>
      <c r="J5" s="224" t="s">
        <v>99</v>
      </c>
      <c r="K5" s="224" t="s">
        <v>329</v>
      </c>
      <c r="L5" s="224" t="s">
        <v>330</v>
      </c>
      <c r="M5" s="224" t="s">
        <v>331</v>
      </c>
      <c r="N5" s="224" t="s">
        <v>329</v>
      </c>
      <c r="O5" s="224" t="s">
        <v>332</v>
      </c>
      <c r="P5" s="224" t="s">
        <v>330</v>
      </c>
      <c r="Q5" s="224"/>
    </row>
    <row r="6" spans="1:17" ht="27.75" customHeight="1">
      <c r="A6" s="202">
        <v>1</v>
      </c>
      <c r="B6" s="201" t="s">
        <v>333</v>
      </c>
      <c r="C6" s="201" t="s">
        <v>240</v>
      </c>
      <c r="D6" s="204"/>
      <c r="E6" s="225"/>
      <c r="F6" s="225"/>
      <c r="G6" s="225"/>
      <c r="H6" s="225"/>
      <c r="I6" s="225"/>
      <c r="J6" s="225"/>
      <c r="K6" s="225"/>
      <c r="L6" s="225"/>
      <c r="M6" s="225"/>
      <c r="N6" s="225"/>
      <c r="O6" s="225"/>
      <c r="P6" s="225"/>
      <c r="Q6" s="225"/>
    </row>
    <row r="7" spans="1:17">
      <c r="A7" s="202"/>
      <c r="B7" s="201" t="s">
        <v>334</v>
      </c>
      <c r="C7" s="201"/>
      <c r="D7" s="201"/>
      <c r="E7" s="225"/>
      <c r="F7" s="225"/>
      <c r="G7" s="225"/>
      <c r="H7" s="225"/>
      <c r="I7" s="225"/>
      <c r="J7" s="225"/>
      <c r="K7" s="225"/>
      <c r="L7" s="225"/>
      <c r="M7" s="225"/>
      <c r="N7" s="225"/>
      <c r="O7" s="225"/>
      <c r="P7" s="225"/>
      <c r="Q7" s="225"/>
    </row>
    <row r="8" spans="1:17">
      <c r="A8" s="202"/>
      <c r="B8" s="201" t="s">
        <v>335</v>
      </c>
      <c r="C8" s="201" t="s">
        <v>240</v>
      </c>
      <c r="D8" s="205"/>
      <c r="E8" s="225"/>
      <c r="F8" s="225"/>
      <c r="G8" s="225"/>
      <c r="H8" s="231"/>
      <c r="I8" s="225"/>
      <c r="J8" s="225"/>
      <c r="K8" s="225"/>
      <c r="L8" s="225"/>
      <c r="M8" s="225"/>
      <c r="N8" s="225"/>
      <c r="O8" s="225"/>
      <c r="P8" s="225"/>
      <c r="Q8" s="225"/>
    </row>
    <row r="9" spans="1:17">
      <c r="A9" s="202"/>
      <c r="B9" s="201" t="s">
        <v>336</v>
      </c>
      <c r="C9" s="201" t="s">
        <v>240</v>
      </c>
      <c r="D9" s="205"/>
      <c r="E9" s="225"/>
      <c r="F9" s="225"/>
      <c r="G9" s="232"/>
      <c r="H9" s="231"/>
      <c r="I9" s="226"/>
      <c r="J9" s="226"/>
      <c r="K9" s="226"/>
      <c r="L9" s="225"/>
      <c r="M9" s="226"/>
      <c r="N9" s="225"/>
      <c r="O9" s="225"/>
      <c r="P9" s="225"/>
      <c r="Q9" s="226"/>
    </row>
    <row r="10" spans="1:17">
      <c r="A10" s="202"/>
      <c r="B10" s="201" t="s">
        <v>337</v>
      </c>
      <c r="C10" s="201" t="s">
        <v>240</v>
      </c>
      <c r="D10" s="205"/>
      <c r="E10" s="225"/>
      <c r="F10" s="225"/>
      <c r="G10" s="232"/>
      <c r="H10" s="231"/>
      <c r="I10" s="226"/>
      <c r="J10" s="225"/>
      <c r="K10" s="225"/>
      <c r="L10" s="225"/>
      <c r="M10" s="225"/>
      <c r="N10" s="225"/>
      <c r="O10" s="225"/>
      <c r="P10" s="225"/>
      <c r="Q10" s="226"/>
    </row>
    <row r="11" spans="1:17">
      <c r="A11" s="202"/>
      <c r="B11" s="201" t="s">
        <v>338</v>
      </c>
      <c r="C11" s="201" t="s">
        <v>240</v>
      </c>
      <c r="D11" s="205"/>
      <c r="E11" s="233"/>
      <c r="F11" s="225"/>
      <c r="G11" s="232"/>
      <c r="H11" s="231"/>
      <c r="I11" s="226"/>
      <c r="J11" s="226"/>
      <c r="K11" s="226"/>
      <c r="L11" s="226"/>
      <c r="M11" s="226"/>
      <c r="N11" s="226"/>
      <c r="O11" s="226"/>
      <c r="P11" s="226"/>
      <c r="Q11" s="226"/>
    </row>
    <row r="12" spans="1:17">
      <c r="A12" s="202"/>
      <c r="B12" s="201" t="s">
        <v>337</v>
      </c>
      <c r="C12" s="201" t="s">
        <v>240</v>
      </c>
      <c r="D12" s="205"/>
      <c r="E12" s="225"/>
      <c r="F12" s="225"/>
      <c r="G12" s="232"/>
      <c r="H12" s="231"/>
      <c r="I12" s="226"/>
      <c r="J12" s="225"/>
      <c r="K12" s="225"/>
      <c r="L12" s="225"/>
      <c r="M12" s="225"/>
      <c r="N12" s="225"/>
      <c r="O12" s="225"/>
      <c r="P12" s="225"/>
      <c r="Q12" s="226"/>
    </row>
    <row r="13" spans="1:17">
      <c r="A13" s="202"/>
      <c r="B13" s="201" t="s">
        <v>334</v>
      </c>
      <c r="C13" s="201"/>
      <c r="D13" s="205"/>
      <c r="E13" s="205"/>
      <c r="F13" s="201"/>
      <c r="G13" s="201"/>
      <c r="H13" s="201"/>
      <c r="I13" s="201"/>
      <c r="J13" s="201"/>
      <c r="K13" s="201"/>
      <c r="L13" s="201"/>
      <c r="M13" s="201"/>
      <c r="N13" s="201"/>
      <c r="O13" s="201"/>
      <c r="P13" s="201"/>
      <c r="Q13" s="201"/>
    </row>
    <row r="14" spans="1:17">
      <c r="A14" s="202"/>
      <c r="B14" s="201" t="s">
        <v>339</v>
      </c>
      <c r="C14" s="201" t="s">
        <v>77</v>
      </c>
      <c r="D14" s="207"/>
      <c r="E14" s="233"/>
      <c r="F14" s="201"/>
      <c r="G14" s="201"/>
      <c r="H14" s="201"/>
      <c r="I14" s="201"/>
      <c r="J14" s="201"/>
      <c r="K14" s="201"/>
      <c r="L14" s="201"/>
      <c r="M14" s="201"/>
      <c r="N14" s="201"/>
      <c r="O14" s="201"/>
      <c r="P14" s="201"/>
      <c r="Q14" s="201"/>
    </row>
    <row r="15" spans="1:17">
      <c r="A15" s="202">
        <v>2</v>
      </c>
      <c r="B15" s="201" t="s">
        <v>340</v>
      </c>
      <c r="C15" s="201" t="s">
        <v>240</v>
      </c>
      <c r="D15" s="208"/>
      <c r="E15" s="233"/>
      <c r="F15" s="205"/>
      <c r="G15" s="205"/>
      <c r="H15" s="205"/>
      <c r="I15" s="201"/>
      <c r="J15" s="201"/>
      <c r="K15" s="201"/>
      <c r="L15" s="201"/>
      <c r="M15" s="201"/>
      <c r="N15" s="201"/>
      <c r="O15" s="201"/>
      <c r="P15" s="201"/>
      <c r="Q15" s="201"/>
    </row>
    <row r="16" spans="1:17">
      <c r="A16" s="202"/>
      <c r="B16" s="201" t="s">
        <v>334</v>
      </c>
      <c r="C16" s="201"/>
      <c r="D16" s="208"/>
      <c r="E16" s="205"/>
      <c r="F16" s="205"/>
      <c r="G16" s="205"/>
      <c r="H16" s="205"/>
      <c r="I16" s="201"/>
      <c r="J16" s="201"/>
      <c r="K16" s="201"/>
      <c r="L16" s="201"/>
      <c r="M16" s="201"/>
      <c r="N16" s="201"/>
      <c r="O16" s="201"/>
      <c r="P16" s="201"/>
      <c r="Q16" s="201"/>
    </row>
    <row r="17" spans="1:17">
      <c r="A17" s="202"/>
      <c r="B17" s="201" t="s">
        <v>341</v>
      </c>
      <c r="C17" s="201" t="s">
        <v>240</v>
      </c>
      <c r="D17" s="208"/>
      <c r="E17" s="233"/>
      <c r="F17" s="233"/>
      <c r="G17" s="232"/>
      <c r="H17" s="231"/>
      <c r="I17" s="226"/>
      <c r="J17" s="225"/>
      <c r="K17" s="225"/>
      <c r="L17" s="225"/>
      <c r="M17" s="226"/>
      <c r="N17" s="225"/>
      <c r="O17" s="225"/>
      <c r="P17" s="226"/>
      <c r="Q17" s="226"/>
    </row>
    <row r="18" spans="1:17">
      <c r="A18" s="202"/>
      <c r="B18" s="201" t="s">
        <v>342</v>
      </c>
      <c r="C18" s="201" t="s">
        <v>240</v>
      </c>
      <c r="D18" s="208"/>
      <c r="E18" s="233"/>
      <c r="F18" s="233"/>
      <c r="G18" s="232"/>
      <c r="H18" s="231"/>
      <c r="I18" s="226"/>
      <c r="J18" s="225"/>
      <c r="K18" s="225"/>
      <c r="L18" s="225"/>
      <c r="M18" s="226"/>
      <c r="N18" s="225"/>
      <c r="O18" s="225"/>
      <c r="P18" s="226"/>
      <c r="Q18" s="226"/>
    </row>
    <row r="19" spans="1:17">
      <c r="A19" s="202"/>
      <c r="B19" s="201" t="s">
        <v>343</v>
      </c>
      <c r="C19" s="201" t="s">
        <v>240</v>
      </c>
      <c r="D19" s="208"/>
      <c r="E19" s="233"/>
      <c r="F19" s="233"/>
      <c r="G19" s="232"/>
      <c r="H19" s="231"/>
      <c r="I19" s="226"/>
      <c r="J19" s="225"/>
      <c r="K19" s="225"/>
      <c r="L19" s="225"/>
      <c r="M19" s="226"/>
      <c r="N19" s="225"/>
      <c r="O19" s="225"/>
      <c r="P19" s="226"/>
      <c r="Q19" s="226"/>
    </row>
    <row r="20" spans="1:17">
      <c r="A20" s="202"/>
      <c r="B20" s="201" t="s">
        <v>344</v>
      </c>
      <c r="C20" s="201" t="s">
        <v>240</v>
      </c>
      <c r="D20" s="208"/>
      <c r="E20" s="233"/>
      <c r="F20" s="233"/>
      <c r="G20" s="232"/>
      <c r="H20" s="231"/>
      <c r="I20" s="226"/>
      <c r="J20" s="225"/>
      <c r="K20" s="225"/>
      <c r="L20" s="225"/>
      <c r="M20" s="226"/>
      <c r="N20" s="225"/>
      <c r="O20" s="225"/>
      <c r="P20" s="226"/>
      <c r="Q20" s="226"/>
    </row>
    <row r="21" spans="1:17">
      <c r="A21" s="202"/>
      <c r="B21" s="201" t="s">
        <v>334</v>
      </c>
      <c r="C21" s="201" t="s">
        <v>240</v>
      </c>
      <c r="D21" s="205"/>
      <c r="E21" s="233"/>
      <c r="F21" s="233"/>
      <c r="G21" s="233"/>
      <c r="H21" s="233"/>
      <c r="I21" s="225"/>
      <c r="J21" s="225"/>
      <c r="K21" s="225"/>
      <c r="L21" s="225"/>
      <c r="M21" s="225"/>
      <c r="N21" s="225"/>
      <c r="O21" s="225"/>
      <c r="P21" s="225"/>
      <c r="Q21" s="226"/>
    </row>
    <row r="22" spans="1:17">
      <c r="A22" s="202"/>
      <c r="B22" s="201" t="s">
        <v>339</v>
      </c>
      <c r="C22" s="201" t="s">
        <v>77</v>
      </c>
      <c r="D22" s="207"/>
      <c r="E22" s="234"/>
      <c r="F22" s="201"/>
      <c r="G22" s="201"/>
      <c r="H22" s="201"/>
      <c r="I22" s="201"/>
      <c r="J22" s="201"/>
      <c r="K22" s="201"/>
      <c r="L22" s="201"/>
      <c r="M22" s="201"/>
      <c r="N22" s="201"/>
      <c r="O22" s="201"/>
      <c r="P22" s="201"/>
      <c r="Q22" s="201"/>
    </row>
    <row r="23" spans="1:17">
      <c r="A23" s="202"/>
      <c r="B23" s="201"/>
      <c r="C23" s="201"/>
      <c r="D23" s="209"/>
      <c r="E23" s="209"/>
      <c r="F23" s="209"/>
      <c r="G23" s="209"/>
      <c r="H23" s="209"/>
      <c r="I23" s="201"/>
      <c r="J23" s="209"/>
      <c r="K23" s="201"/>
      <c r="L23" s="201"/>
      <c r="M23" s="201"/>
      <c r="N23" s="201"/>
      <c r="O23" s="201"/>
      <c r="P23" s="201"/>
      <c r="Q23" s="201"/>
    </row>
    <row r="24" spans="1:17" ht="21" customHeight="1">
      <c r="A24" s="202"/>
      <c r="B24" s="201" t="s">
        <v>345</v>
      </c>
      <c r="C24" s="201" t="s">
        <v>240</v>
      </c>
      <c r="D24" s="205"/>
      <c r="E24" s="204"/>
      <c r="F24" s="204"/>
      <c r="G24" s="210">
        <f>SUM(G17:G20)+G9+G11</f>
        <v>0</v>
      </c>
      <c r="H24" s="211">
        <f>SUM(H17:H20)+H9+H11</f>
        <v>0</v>
      </c>
      <c r="I24" s="211">
        <f t="shared" ref="I24:Q24" si="0">SUMPRODUCT(I17:I20,$H$17:$H$20)+I9*$H$9+I11*$H$11</f>
        <v>0</v>
      </c>
      <c r="J24" s="211">
        <f t="shared" si="0"/>
        <v>0</v>
      </c>
      <c r="K24" s="211">
        <f t="shared" si="0"/>
        <v>0</v>
      </c>
      <c r="L24" s="211">
        <f t="shared" si="0"/>
        <v>0</v>
      </c>
      <c r="M24" s="211">
        <f t="shared" si="0"/>
        <v>0</v>
      </c>
      <c r="N24" s="211">
        <f t="shared" si="0"/>
        <v>0</v>
      </c>
      <c r="O24" s="211">
        <f t="shared" si="0"/>
        <v>0</v>
      </c>
      <c r="P24" s="211">
        <f t="shared" si="0"/>
        <v>0</v>
      </c>
      <c r="Q24" s="211">
        <f t="shared" si="0"/>
        <v>0</v>
      </c>
    </row>
    <row r="25" spans="1:17" ht="21.75" customHeight="1">
      <c r="A25" s="202"/>
      <c r="B25" s="201" t="s">
        <v>346</v>
      </c>
      <c r="C25" s="201" t="s">
        <v>39</v>
      </c>
      <c r="D25" s="205"/>
      <c r="E25" s="204"/>
      <c r="F25" s="204"/>
      <c r="G25" s="212"/>
      <c r="H25" s="204"/>
      <c r="I25" s="212">
        <f>I24*420/1000000</f>
        <v>0</v>
      </c>
      <c r="J25" s="212">
        <f>J24*350/1000000</f>
        <v>0</v>
      </c>
      <c r="K25" s="212">
        <f>K24*350/1000000</f>
        <v>0</v>
      </c>
      <c r="L25" s="212">
        <f t="shared" ref="L25:P25" si="1">L24*350/1000000</f>
        <v>0</v>
      </c>
      <c r="M25" s="212">
        <f>M24*2437/1000000</f>
        <v>0</v>
      </c>
      <c r="N25" s="212">
        <f>N24*350/1000000</f>
        <v>0</v>
      </c>
      <c r="O25" s="212">
        <f>O24*350/1000000</f>
        <v>0</v>
      </c>
      <c r="P25" s="212">
        <f t="shared" si="1"/>
        <v>0</v>
      </c>
      <c r="Q25" s="204">
        <f>SUM(I25:P25)</f>
        <v>0</v>
      </c>
    </row>
    <row r="26" spans="1:17">
      <c r="A26" s="202"/>
      <c r="B26" s="201" t="s">
        <v>347</v>
      </c>
      <c r="C26" s="201" t="s">
        <v>240</v>
      </c>
      <c r="D26" s="205"/>
      <c r="E26" s="204"/>
      <c r="F26" s="204"/>
      <c r="G26" s="212"/>
      <c r="H26" s="204">
        <f>K24+N24+P24+O24</f>
        <v>0</v>
      </c>
      <c r="I26" s="212"/>
      <c r="J26" s="212"/>
      <c r="K26" s="212"/>
      <c r="L26" s="212"/>
      <c r="M26" s="212"/>
      <c r="N26" s="212"/>
      <c r="O26" s="212"/>
      <c r="P26" s="212"/>
      <c r="Q26" s="204"/>
    </row>
    <row r="27" spans="1:17" ht="15" customHeight="1">
      <c r="A27" s="202"/>
      <c r="B27" s="201" t="s">
        <v>348</v>
      </c>
      <c r="C27" s="201" t="s">
        <v>77</v>
      </c>
      <c r="D27" s="205"/>
      <c r="E27" s="204"/>
      <c r="F27" s="204"/>
      <c r="G27" s="212"/>
      <c r="H27" s="213" t="e">
        <f>H26/H24%</f>
        <v>#DIV/0!</v>
      </c>
      <c r="I27" s="212"/>
      <c r="J27" s="212"/>
      <c r="K27" s="212"/>
      <c r="L27" s="212"/>
      <c r="M27" s="212"/>
      <c r="N27" s="212"/>
      <c r="O27" s="212"/>
      <c r="P27" s="212"/>
      <c r="Q27" s="204"/>
    </row>
    <row r="28" spans="1:17" ht="19.5" customHeight="1">
      <c r="A28" s="202"/>
      <c r="B28" s="201" t="s">
        <v>349</v>
      </c>
      <c r="C28" s="201"/>
      <c r="D28" s="204"/>
      <c r="E28" s="201"/>
      <c r="F28" s="201"/>
      <c r="G28" s="201"/>
      <c r="H28" s="201"/>
      <c r="I28" s="204">
        <f>I10*$H$10+I12*$H$12</f>
        <v>0</v>
      </c>
      <c r="J28" s="201"/>
      <c r="K28" s="201"/>
      <c r="L28" s="201"/>
      <c r="M28" s="201"/>
      <c r="N28" s="201"/>
      <c r="O28" s="201"/>
      <c r="P28" s="201"/>
      <c r="Q28" s="201"/>
    </row>
    <row r="29" spans="1:17" ht="19.5" customHeight="1">
      <c r="A29" s="202"/>
      <c r="B29" s="201" t="s">
        <v>350</v>
      </c>
      <c r="C29" s="201"/>
      <c r="D29" s="209"/>
      <c r="E29" s="201"/>
      <c r="F29" s="201"/>
      <c r="G29" s="201"/>
      <c r="H29" s="201"/>
      <c r="I29" s="212">
        <f>G10+G12</f>
        <v>0</v>
      </c>
      <c r="J29" s="201"/>
      <c r="K29" s="201"/>
      <c r="L29" s="201"/>
      <c r="M29" s="201"/>
      <c r="N29" s="201"/>
      <c r="O29" s="201"/>
      <c r="P29" s="201"/>
      <c r="Q29" s="201"/>
    </row>
    <row r="30" spans="1:17">
      <c r="A30" s="202"/>
      <c r="B30" s="201"/>
      <c r="C30" s="201"/>
      <c r="D30" s="209"/>
      <c r="E30" s="201"/>
      <c r="F30" s="201"/>
      <c r="G30" s="201"/>
      <c r="H30" s="201"/>
      <c r="I30" s="212"/>
      <c r="J30" s="201"/>
      <c r="K30" s="201"/>
      <c r="L30" s="201"/>
      <c r="M30" s="201"/>
      <c r="N30" s="201"/>
      <c r="O30" s="201"/>
      <c r="P30" s="201"/>
      <c r="Q30" s="201"/>
    </row>
    <row r="31" spans="1:17">
      <c r="A31" s="221">
        <v>18.2</v>
      </c>
      <c r="B31" s="222" t="s">
        <v>351</v>
      </c>
      <c r="C31" s="223"/>
      <c r="D31" s="327" t="s">
        <v>321</v>
      </c>
      <c r="E31" s="327"/>
      <c r="F31" s="327"/>
      <c r="G31" s="327"/>
      <c r="H31" s="327" t="s">
        <v>322</v>
      </c>
      <c r="I31" s="327"/>
      <c r="J31" s="327"/>
      <c r="K31" s="223"/>
      <c r="L31" s="201"/>
      <c r="M31" s="201"/>
      <c r="N31" s="201"/>
      <c r="O31" s="201"/>
      <c r="P31" s="201"/>
      <c r="Q31" s="201"/>
    </row>
    <row r="32" spans="1:17" ht="24">
      <c r="A32" s="223"/>
      <c r="B32" s="223"/>
      <c r="C32" s="223"/>
      <c r="D32" s="224" t="s">
        <v>328</v>
      </c>
      <c r="E32" s="224" t="s">
        <v>99</v>
      </c>
      <c r="F32" s="224" t="s">
        <v>329</v>
      </c>
      <c r="G32" s="224" t="s">
        <v>330</v>
      </c>
      <c r="H32" s="224" t="s">
        <v>331</v>
      </c>
      <c r="I32" s="224" t="s">
        <v>329</v>
      </c>
      <c r="J32" s="224" t="s">
        <v>330</v>
      </c>
      <c r="K32" s="224" t="s">
        <v>332</v>
      </c>
      <c r="L32" s="201"/>
      <c r="M32" s="201"/>
      <c r="N32" s="201"/>
      <c r="O32" s="201"/>
      <c r="P32" s="201"/>
      <c r="Q32" s="201"/>
    </row>
    <row r="33" spans="1:17" ht="20.25" customHeight="1">
      <c r="A33" s="202">
        <v>1</v>
      </c>
      <c r="B33" s="201" t="s">
        <v>352</v>
      </c>
      <c r="C33" s="201"/>
      <c r="D33" s="225"/>
      <c r="E33" s="225"/>
      <c r="F33" s="225"/>
      <c r="G33" s="225"/>
      <c r="H33" s="225"/>
      <c r="I33" s="225"/>
      <c r="J33" s="225"/>
      <c r="K33" s="225"/>
      <c r="L33" s="201"/>
      <c r="M33" s="201"/>
      <c r="N33" s="201"/>
      <c r="O33" s="201"/>
      <c r="P33" s="201"/>
      <c r="Q33" s="201"/>
    </row>
    <row r="34" spans="1:17">
      <c r="A34" s="202">
        <v>2</v>
      </c>
      <c r="B34" s="201" t="s">
        <v>353</v>
      </c>
      <c r="C34" s="201"/>
      <c r="D34" s="225"/>
      <c r="E34" s="225"/>
      <c r="F34" s="226"/>
      <c r="G34" s="225"/>
      <c r="H34" s="225"/>
      <c r="I34" s="226"/>
      <c r="J34" s="225"/>
      <c r="K34" s="225"/>
      <c r="L34" s="201"/>
      <c r="M34" s="201"/>
      <c r="N34" s="201"/>
      <c r="O34" s="201"/>
      <c r="P34" s="201"/>
      <c r="Q34" s="201"/>
    </row>
    <row r="35" spans="1:17" ht="17.25" customHeight="1">
      <c r="A35" s="202">
        <v>3</v>
      </c>
      <c r="B35" s="201" t="s">
        <v>354</v>
      </c>
      <c r="C35" s="201"/>
      <c r="D35" s="225"/>
      <c r="E35" s="225"/>
      <c r="F35" s="225"/>
      <c r="G35" s="225"/>
      <c r="H35" s="225"/>
      <c r="I35" s="225"/>
      <c r="J35" s="225"/>
      <c r="K35" s="225"/>
      <c r="L35" s="201"/>
      <c r="M35" s="201"/>
      <c r="N35" s="201"/>
      <c r="O35" s="201"/>
      <c r="P35" s="201"/>
      <c r="Q35" s="201"/>
    </row>
    <row r="36" spans="1:17" ht="18" customHeight="1">
      <c r="A36" s="202">
        <v>4</v>
      </c>
      <c r="B36" s="201" t="s">
        <v>355</v>
      </c>
      <c r="C36" s="201"/>
      <c r="D36" s="201"/>
      <c r="E36" s="201"/>
      <c r="F36" s="201"/>
      <c r="G36" s="201"/>
      <c r="H36" s="201"/>
      <c r="I36" s="201"/>
      <c r="J36" s="201"/>
      <c r="K36" s="201"/>
      <c r="L36" s="201"/>
      <c r="M36" s="201"/>
      <c r="N36" s="201"/>
      <c r="O36" s="201"/>
      <c r="P36" s="201"/>
      <c r="Q36" s="201"/>
    </row>
    <row r="37" spans="1:17" ht="18" customHeight="1">
      <c r="A37" s="202"/>
      <c r="B37" s="201" t="s">
        <v>356</v>
      </c>
      <c r="C37" s="201"/>
      <c r="D37" s="212">
        <f>I25/50</f>
        <v>0</v>
      </c>
      <c r="E37" s="212">
        <f>J25/50</f>
        <v>0</v>
      </c>
      <c r="F37" s="201"/>
      <c r="G37" s="201"/>
      <c r="H37" s="212">
        <f>M25/50</f>
        <v>0</v>
      </c>
      <c r="I37" s="201"/>
      <c r="J37" s="201"/>
      <c r="K37" s="201"/>
      <c r="L37" s="201"/>
      <c r="M37" s="201"/>
      <c r="N37" s="201"/>
      <c r="O37" s="201"/>
      <c r="P37" s="201"/>
      <c r="Q37" s="201"/>
    </row>
    <row r="38" spans="1:17">
      <c r="A38" s="202"/>
      <c r="B38" s="201" t="s">
        <v>357</v>
      </c>
      <c r="C38" s="201"/>
      <c r="D38" s="226">
        <v>0</v>
      </c>
      <c r="E38" s="206">
        <f>D38</f>
        <v>0</v>
      </c>
      <c r="F38" s="201"/>
      <c r="G38" s="201"/>
      <c r="H38" s="206">
        <f>E38</f>
        <v>0</v>
      </c>
      <c r="I38" s="201"/>
      <c r="J38" s="201"/>
      <c r="K38" s="201"/>
      <c r="L38" s="201"/>
      <c r="M38" s="201"/>
      <c r="N38" s="201"/>
      <c r="O38" s="201"/>
      <c r="P38" s="201"/>
      <c r="Q38" s="201"/>
    </row>
    <row r="39" spans="1:17">
      <c r="A39" s="202"/>
      <c r="B39" s="201" t="s">
        <v>358</v>
      </c>
      <c r="C39" s="201"/>
      <c r="D39" s="209">
        <f>D37*D38</f>
        <v>0</v>
      </c>
      <c r="E39" s="209">
        <f>E37*E38</f>
        <v>0</v>
      </c>
      <c r="F39" s="201"/>
      <c r="G39" s="201"/>
      <c r="H39" s="209">
        <f>H37*H38</f>
        <v>0</v>
      </c>
      <c r="I39" s="201"/>
      <c r="J39" s="201"/>
      <c r="K39" s="201"/>
      <c r="L39" s="201"/>
      <c r="M39" s="201"/>
      <c r="N39" s="201"/>
      <c r="O39" s="201"/>
      <c r="P39" s="201"/>
      <c r="Q39" s="201"/>
    </row>
    <row r="40" spans="1:17">
      <c r="A40" s="202"/>
      <c r="B40" s="201"/>
      <c r="C40" s="201"/>
      <c r="D40" s="214"/>
      <c r="E40" s="214"/>
      <c r="F40" s="201"/>
      <c r="G40" s="201"/>
      <c r="H40" s="201"/>
      <c r="I40" s="209"/>
      <c r="J40" s="209"/>
      <c r="K40" s="201"/>
      <c r="L40" s="201"/>
      <c r="M40" s="209"/>
      <c r="N40" s="201"/>
      <c r="O40" s="201"/>
      <c r="P40" s="201"/>
      <c r="Q40" s="201"/>
    </row>
    <row r="41" spans="1:17" ht="25.5" customHeight="1">
      <c r="A41" s="227">
        <v>18.3</v>
      </c>
      <c r="B41" s="222" t="s">
        <v>359</v>
      </c>
      <c r="C41" s="223"/>
      <c r="D41" s="228"/>
      <c r="E41" s="228"/>
      <c r="F41" s="223"/>
      <c r="G41" s="223"/>
      <c r="H41" s="223"/>
      <c r="I41" s="327" t="s">
        <v>321</v>
      </c>
      <c r="J41" s="327"/>
      <c r="K41" s="327"/>
      <c r="L41" s="327"/>
      <c r="M41" s="327" t="s">
        <v>322</v>
      </c>
      <c r="N41" s="327"/>
      <c r="O41" s="327"/>
      <c r="P41" s="327"/>
      <c r="Q41" s="223" t="s">
        <v>360</v>
      </c>
    </row>
    <row r="42" spans="1:17" ht="24">
      <c r="A42" s="223"/>
      <c r="B42" s="223"/>
      <c r="C42" s="223"/>
      <c r="D42" s="229" t="s">
        <v>361</v>
      </c>
      <c r="E42" s="224" t="s">
        <v>362</v>
      </c>
      <c r="F42" s="224" t="s">
        <v>363</v>
      </c>
      <c r="G42" s="223"/>
      <c r="H42" s="223"/>
      <c r="I42" s="224" t="s">
        <v>328</v>
      </c>
      <c r="J42" s="224" t="s">
        <v>99</v>
      </c>
      <c r="K42" s="224" t="s">
        <v>329</v>
      </c>
      <c r="L42" s="224" t="s">
        <v>330</v>
      </c>
      <c r="M42" s="224" t="s">
        <v>331</v>
      </c>
      <c r="N42" s="224" t="s">
        <v>329</v>
      </c>
      <c r="O42" s="224" t="s">
        <v>332</v>
      </c>
      <c r="P42" s="224" t="s">
        <v>330</v>
      </c>
      <c r="Q42" s="223"/>
    </row>
    <row r="43" spans="1:17">
      <c r="A43" s="202">
        <v>1</v>
      </c>
      <c r="B43" s="201" t="s">
        <v>364</v>
      </c>
      <c r="C43" s="201" t="s">
        <v>365</v>
      </c>
      <c r="D43" s="235"/>
      <c r="E43" s="236"/>
      <c r="F43" s="215" t="e">
        <f>(D43-E43)/D43%</f>
        <v>#DIV/0!</v>
      </c>
      <c r="G43" s="201"/>
      <c r="H43" s="201"/>
      <c r="I43" s="204">
        <f>D33*I24</f>
        <v>0</v>
      </c>
      <c r="J43" s="204">
        <f>E33*J24</f>
        <v>0</v>
      </c>
      <c r="K43" s="204">
        <f>F33*K24</f>
        <v>0</v>
      </c>
      <c r="L43" s="212">
        <f>G33*L24/1000000</f>
        <v>0</v>
      </c>
      <c r="M43" s="204">
        <f>H33*M24</f>
        <v>0</v>
      </c>
      <c r="N43" s="213">
        <f>I33*N25</f>
        <v>0</v>
      </c>
      <c r="O43" s="216">
        <f>K33*O24/1000000</f>
        <v>0</v>
      </c>
      <c r="P43" s="216">
        <f>J33*P24/1000000</f>
        <v>0</v>
      </c>
      <c r="Q43" s="213">
        <f>SUM(I43:P43)</f>
        <v>0</v>
      </c>
    </row>
    <row r="44" spans="1:17">
      <c r="A44" s="202">
        <v>2</v>
      </c>
      <c r="B44" s="201" t="s">
        <v>366</v>
      </c>
      <c r="C44" s="201" t="s">
        <v>365</v>
      </c>
      <c r="D44" s="235"/>
      <c r="E44" s="236"/>
      <c r="F44" s="215" t="e">
        <f t="shared" ref="F44:F49" si="2">(D44-E44)/D44%</f>
        <v>#DIV/0!</v>
      </c>
      <c r="G44" s="201"/>
      <c r="H44" s="201"/>
      <c r="I44" s="213">
        <f>D34*I24</f>
        <v>0</v>
      </c>
      <c r="J44" s="213">
        <f>E34*J24/1000000</f>
        <v>0</v>
      </c>
      <c r="K44" s="213">
        <f>K25*F34</f>
        <v>0</v>
      </c>
      <c r="L44" s="213">
        <f>G34*L24/1000000</f>
        <v>0</v>
      </c>
      <c r="M44" s="213">
        <f>H34*M24</f>
        <v>0</v>
      </c>
      <c r="N44" s="213">
        <f>I34*N25</f>
        <v>0</v>
      </c>
      <c r="O44" s="213">
        <f>K34*O24/1000000</f>
        <v>0</v>
      </c>
      <c r="P44" s="213">
        <f>J34*P24/1000000</f>
        <v>0</v>
      </c>
      <c r="Q44" s="213">
        <f t="shared" ref="Q44:Q45" si="3">SUM(I44:P44)</f>
        <v>0</v>
      </c>
    </row>
    <row r="45" spans="1:17" ht="20.25" customHeight="1">
      <c r="A45" s="202">
        <v>3</v>
      </c>
      <c r="B45" s="201" t="s">
        <v>367</v>
      </c>
      <c r="C45" s="201" t="s">
        <v>365</v>
      </c>
      <c r="D45" s="235"/>
      <c r="E45" s="236"/>
      <c r="F45" s="215" t="e">
        <f t="shared" si="2"/>
        <v>#DIV/0!</v>
      </c>
      <c r="G45" s="201"/>
      <c r="H45" s="201"/>
      <c r="I45" s="213">
        <f t="shared" ref="I45:N45" si="4">I24*D35/1000000</f>
        <v>0</v>
      </c>
      <c r="J45" s="213">
        <f t="shared" si="4"/>
        <v>0</v>
      </c>
      <c r="K45" s="213">
        <f t="shared" si="4"/>
        <v>0</v>
      </c>
      <c r="L45" s="213">
        <f t="shared" si="4"/>
        <v>0</v>
      </c>
      <c r="M45" s="213">
        <f t="shared" si="4"/>
        <v>0</v>
      </c>
      <c r="N45" s="213">
        <f t="shared" si="4"/>
        <v>0</v>
      </c>
      <c r="O45" s="213">
        <f>O24*K35/1000000</f>
        <v>0</v>
      </c>
      <c r="P45" s="213">
        <f>P24*J35/1000000</f>
        <v>0</v>
      </c>
      <c r="Q45" s="213">
        <f t="shared" si="3"/>
        <v>0</v>
      </c>
    </row>
    <row r="46" spans="1:17" ht="18.75" customHeight="1">
      <c r="A46" s="202">
        <v>4</v>
      </c>
      <c r="B46" s="201" t="s">
        <v>368</v>
      </c>
      <c r="C46" s="201" t="s">
        <v>365</v>
      </c>
      <c r="D46" s="235"/>
      <c r="E46" s="236"/>
      <c r="F46" s="215"/>
      <c r="G46" s="201"/>
      <c r="H46" s="201"/>
      <c r="I46" s="213"/>
      <c r="J46" s="213"/>
      <c r="K46" s="213"/>
      <c r="L46" s="213"/>
      <c r="M46" s="213"/>
      <c r="N46" s="213"/>
      <c r="O46" s="213"/>
      <c r="P46" s="213"/>
      <c r="Q46" s="213"/>
    </row>
    <row r="47" spans="1:17" ht="17.25" customHeight="1" thickBot="1">
      <c r="A47" s="202"/>
      <c r="B47" s="201" t="s">
        <v>369</v>
      </c>
      <c r="C47" s="201" t="s">
        <v>365</v>
      </c>
      <c r="D47" s="217">
        <f>SUM(D44:D46)</f>
        <v>0</v>
      </c>
      <c r="E47" s="217">
        <f>SUM(E44:E46)</f>
        <v>0</v>
      </c>
      <c r="F47" s="215" t="e">
        <f t="shared" si="2"/>
        <v>#DIV/0!</v>
      </c>
      <c r="G47" s="201"/>
      <c r="H47" s="201"/>
      <c r="I47" s="219">
        <f>I44+I45</f>
        <v>0</v>
      </c>
      <c r="J47" s="219">
        <f t="shared" ref="J47:P47" si="5">J44+J45</f>
        <v>0</v>
      </c>
      <c r="K47" s="219">
        <f t="shared" si="5"/>
        <v>0</v>
      </c>
      <c r="L47" s="219">
        <f t="shared" si="5"/>
        <v>0</v>
      </c>
      <c r="M47" s="219">
        <f t="shared" si="5"/>
        <v>0</v>
      </c>
      <c r="N47" s="219">
        <f t="shared" si="5"/>
        <v>0</v>
      </c>
      <c r="O47" s="219">
        <f t="shared" si="5"/>
        <v>0</v>
      </c>
      <c r="P47" s="219">
        <f t="shared" si="5"/>
        <v>0</v>
      </c>
      <c r="Q47" s="220">
        <f>SUM(I47:P47)</f>
        <v>0</v>
      </c>
    </row>
    <row r="48" spans="1:17" ht="17.25" customHeight="1">
      <c r="A48" s="202">
        <v>5</v>
      </c>
      <c r="B48" s="201" t="s">
        <v>370</v>
      </c>
      <c r="C48" s="201" t="s">
        <v>365</v>
      </c>
      <c r="D48" s="235">
        <v>0</v>
      </c>
      <c r="E48" s="236">
        <v>0</v>
      </c>
      <c r="F48" s="215" t="e">
        <f t="shared" si="2"/>
        <v>#DIV/0!</v>
      </c>
      <c r="G48" s="201"/>
      <c r="H48" s="201"/>
      <c r="I48" s="213">
        <f t="shared" ref="I48:O48" si="6">D39</f>
        <v>0</v>
      </c>
      <c r="J48" s="213">
        <f t="shared" si="6"/>
        <v>0</v>
      </c>
      <c r="K48" s="213">
        <f t="shared" si="6"/>
        <v>0</v>
      </c>
      <c r="L48" s="213">
        <f t="shared" si="6"/>
        <v>0</v>
      </c>
      <c r="M48" s="213">
        <f t="shared" si="6"/>
        <v>0</v>
      </c>
      <c r="N48" s="213">
        <f t="shared" si="6"/>
        <v>0</v>
      </c>
      <c r="O48" s="213">
        <f t="shared" si="6"/>
        <v>0</v>
      </c>
      <c r="P48" s="213">
        <f>J39</f>
        <v>0</v>
      </c>
      <c r="Q48" s="213">
        <f>SUM(I48:P48)</f>
        <v>0</v>
      </c>
    </row>
    <row r="49" spans="1:17" ht="15" thickBot="1">
      <c r="A49" s="202"/>
      <c r="B49" s="201" t="s">
        <v>371</v>
      </c>
      <c r="C49" s="201" t="s">
        <v>365</v>
      </c>
      <c r="D49" s="217">
        <f>D47+D48</f>
        <v>0</v>
      </c>
      <c r="E49" s="218">
        <f>E48+E47</f>
        <v>0</v>
      </c>
      <c r="F49" s="215" t="e">
        <f t="shared" si="2"/>
        <v>#DIV/0!</v>
      </c>
      <c r="G49" s="201"/>
      <c r="H49" s="201"/>
      <c r="I49" s="201"/>
      <c r="J49" s="201"/>
      <c r="K49" s="201"/>
      <c r="L49" s="201"/>
      <c r="M49" s="201"/>
      <c r="N49" s="201"/>
      <c r="O49" s="201"/>
      <c r="P49" s="201"/>
      <c r="Q49" s="201"/>
    </row>
  </sheetData>
  <mergeCells count="8">
    <mergeCell ref="I41:L41"/>
    <mergeCell ref="M41:P41"/>
    <mergeCell ref="B2:H2"/>
    <mergeCell ref="I3:P3"/>
    <mergeCell ref="I4:L4"/>
    <mergeCell ref="M4:P4"/>
    <mergeCell ref="D31:G31"/>
    <mergeCell ref="H31:J31"/>
  </mergeCells>
  <pageMargins left="0.7" right="0.7" top="0.75" bottom="0.75" header="0.3" footer="0.3"/>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E7" sqref="E7"/>
    </sheetView>
  </sheetViews>
  <sheetFormatPr baseColWidth="10" defaultColWidth="8.83203125" defaultRowHeight="14" x14ac:dyDescent="0"/>
  <cols>
    <col min="1" max="1" width="6.33203125" customWidth="1"/>
    <col min="2" max="2" width="56" customWidth="1"/>
    <col min="3" max="3" width="10.5" customWidth="1"/>
    <col min="4" max="4" width="69.5" customWidth="1"/>
    <col min="5" max="5" width="61.1640625" customWidth="1"/>
  </cols>
  <sheetData>
    <row r="1" spans="1:4">
      <c r="A1" s="1">
        <v>19</v>
      </c>
      <c r="B1" s="1" t="s">
        <v>298</v>
      </c>
    </row>
    <row r="2" spans="1:4">
      <c r="B2" s="294" t="s">
        <v>299</v>
      </c>
      <c r="C2" s="295"/>
      <c r="D2" s="296"/>
    </row>
    <row r="3" spans="1:4" ht="15" thickBot="1"/>
    <row r="4" spans="1:4" ht="12.75" customHeight="1">
      <c r="A4" s="111"/>
      <c r="B4" s="192" t="s">
        <v>157</v>
      </c>
      <c r="C4" s="111" t="s">
        <v>290</v>
      </c>
      <c r="D4" s="297" t="s">
        <v>158</v>
      </c>
    </row>
    <row r="5" spans="1:4" ht="20.25" customHeight="1" thickBot="1">
      <c r="A5" s="112"/>
      <c r="B5" s="193"/>
      <c r="C5" s="112" t="s">
        <v>291</v>
      </c>
      <c r="D5" s="331"/>
    </row>
    <row r="6" spans="1:4" ht="30" customHeight="1" thickTop="1" thickBot="1">
      <c r="A6" s="140">
        <v>1</v>
      </c>
      <c r="B6" s="113" t="s">
        <v>292</v>
      </c>
      <c r="C6" s="190"/>
      <c r="D6" s="142"/>
    </row>
    <row r="7" spans="1:4" ht="30" customHeight="1" thickBot="1">
      <c r="A7" s="83">
        <v>2</v>
      </c>
      <c r="B7" s="80" t="s">
        <v>293</v>
      </c>
      <c r="C7" s="191"/>
      <c r="D7" s="89"/>
    </row>
    <row r="8" spans="1:4" ht="30" customHeight="1" thickBot="1">
      <c r="A8" s="83">
        <v>3</v>
      </c>
      <c r="B8" s="82" t="s">
        <v>161</v>
      </c>
      <c r="C8" s="191"/>
      <c r="D8" s="89"/>
    </row>
    <row r="9" spans="1:4" ht="30" customHeight="1" thickBot="1">
      <c r="A9" s="83">
        <v>4</v>
      </c>
      <c r="B9" s="80" t="s">
        <v>164</v>
      </c>
      <c r="C9" s="191"/>
      <c r="D9" s="89"/>
    </row>
    <row r="10" spans="1:4" ht="30" customHeight="1" thickBot="1">
      <c r="A10" s="83">
        <v>5</v>
      </c>
      <c r="B10" s="82" t="s">
        <v>294</v>
      </c>
      <c r="C10" s="191"/>
      <c r="D10" s="89"/>
    </row>
    <row r="11" spans="1:4" ht="30" customHeight="1" thickBot="1">
      <c r="A11" s="83">
        <v>6</v>
      </c>
      <c r="B11" s="80" t="s">
        <v>166</v>
      </c>
      <c r="C11" s="191"/>
      <c r="D11" s="89"/>
    </row>
    <row r="12" spans="1:4" ht="30" customHeight="1" thickBot="1">
      <c r="A12" s="83">
        <v>7</v>
      </c>
      <c r="B12" s="82" t="s">
        <v>295</v>
      </c>
      <c r="C12" s="191"/>
      <c r="D12" s="89"/>
    </row>
    <row r="13" spans="1:4" ht="30" customHeight="1" thickBot="1">
      <c r="A13" s="83">
        <v>8</v>
      </c>
      <c r="B13" s="80" t="s">
        <v>296</v>
      </c>
      <c r="C13" s="191"/>
      <c r="D13" s="89"/>
    </row>
    <row r="14" spans="1:4" ht="30" customHeight="1" thickBot="1">
      <c r="A14" s="83">
        <v>9</v>
      </c>
      <c r="B14" s="82" t="s">
        <v>297</v>
      </c>
      <c r="C14" s="191"/>
      <c r="D14" s="89"/>
    </row>
  </sheetData>
  <mergeCells count="2">
    <mergeCell ref="D4:D5"/>
    <mergeCell ref="B2:D2"/>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topLeftCell="A3" workbookViewId="0">
      <selection activeCell="L14" sqref="L14"/>
    </sheetView>
  </sheetViews>
  <sheetFormatPr baseColWidth="10" defaultColWidth="8.83203125" defaultRowHeight="14" x14ac:dyDescent="0"/>
  <cols>
    <col min="2" max="2" width="4.6640625" style="23" customWidth="1"/>
    <col min="3" max="3" width="8.83203125" style="23"/>
    <col min="4" max="4" width="19.83203125" customWidth="1"/>
    <col min="5" max="5" width="16.6640625" customWidth="1"/>
    <col min="7" max="7" width="10.5" customWidth="1"/>
    <col min="12" max="12" width="10.5" customWidth="1"/>
  </cols>
  <sheetData>
    <row r="1" spans="1:15">
      <c r="A1" s="1">
        <v>2</v>
      </c>
      <c r="B1" s="78" t="s">
        <v>113</v>
      </c>
    </row>
    <row r="2" spans="1:15">
      <c r="B2" s="270" t="s">
        <v>115</v>
      </c>
      <c r="C2" s="271"/>
      <c r="D2" s="271"/>
      <c r="E2" s="271"/>
      <c r="F2" s="271"/>
      <c r="G2" s="271"/>
      <c r="H2" s="271"/>
      <c r="I2" s="271"/>
      <c r="J2" s="271"/>
      <c r="K2" s="271"/>
      <c r="L2" s="272"/>
    </row>
    <row r="3" spans="1:15" ht="15" thickBot="1"/>
    <row r="4" spans="1:15" ht="15" thickBot="1">
      <c r="B4" s="266" t="s">
        <v>92</v>
      </c>
      <c r="C4" s="267"/>
      <c r="D4" s="267"/>
      <c r="E4" s="267"/>
      <c r="F4" s="268"/>
      <c r="G4" s="267"/>
      <c r="H4" s="267"/>
      <c r="I4" s="267"/>
      <c r="J4" s="267"/>
      <c r="K4" s="267"/>
      <c r="L4" s="269"/>
    </row>
    <row r="5" spans="1:15" ht="16.5" customHeight="1" thickTop="1" thickBot="1">
      <c r="B5" s="283"/>
      <c r="C5" s="273" t="s">
        <v>94</v>
      </c>
      <c r="D5" s="273"/>
      <c r="E5" s="273"/>
      <c r="F5" s="280" t="s">
        <v>97</v>
      </c>
      <c r="G5" s="281" t="s">
        <v>98</v>
      </c>
      <c r="H5" s="277" t="s">
        <v>93</v>
      </c>
      <c r="I5" s="278"/>
      <c r="J5" s="278"/>
      <c r="K5" s="279"/>
      <c r="L5" s="275" t="s">
        <v>102</v>
      </c>
    </row>
    <row r="6" spans="1:15" ht="46" customHeight="1" thickBot="1">
      <c r="B6" s="284"/>
      <c r="C6" s="274"/>
      <c r="D6" s="274"/>
      <c r="E6" s="274"/>
      <c r="F6" s="274"/>
      <c r="G6" s="282"/>
      <c r="H6" s="94" t="s">
        <v>99</v>
      </c>
      <c r="I6" s="94" t="s">
        <v>100</v>
      </c>
      <c r="J6" s="94" t="s">
        <v>114</v>
      </c>
      <c r="K6" s="100" t="s">
        <v>101</v>
      </c>
      <c r="L6" s="276"/>
    </row>
    <row r="7" spans="1:15" ht="25" customHeight="1" thickBot="1">
      <c r="B7" s="257" t="s">
        <v>5</v>
      </c>
      <c r="C7" s="251"/>
      <c r="D7" s="251" t="s">
        <v>95</v>
      </c>
      <c r="E7" s="251" t="s">
        <v>96</v>
      </c>
      <c r="F7" s="94"/>
      <c r="G7" s="94"/>
      <c r="H7" s="94"/>
      <c r="I7" s="94"/>
      <c r="J7" s="94"/>
      <c r="K7" s="100"/>
      <c r="L7" s="256"/>
    </row>
    <row r="8" spans="1:15" ht="15" thickBot="1">
      <c r="B8" s="98">
        <v>1</v>
      </c>
      <c r="C8" s="101" t="s">
        <v>182</v>
      </c>
      <c r="D8" s="82" t="s">
        <v>103</v>
      </c>
      <c r="E8" s="82" t="s">
        <v>104</v>
      </c>
      <c r="F8" s="96"/>
      <c r="G8" s="96"/>
      <c r="H8" s="96"/>
      <c r="I8" s="96"/>
      <c r="J8" s="96"/>
      <c r="K8" s="96"/>
      <c r="L8" s="253" t="e">
        <f>+G8/F8</f>
        <v>#DIV/0!</v>
      </c>
    </row>
    <row r="9" spans="1:15" ht="18" customHeight="1" thickBot="1">
      <c r="B9" s="98">
        <v>2</v>
      </c>
      <c r="C9" s="81" t="s">
        <v>182</v>
      </c>
      <c r="D9" s="80" t="s">
        <v>105</v>
      </c>
      <c r="E9" s="80" t="s">
        <v>104</v>
      </c>
      <c r="F9" s="89"/>
      <c r="G9" s="89"/>
      <c r="H9" s="89"/>
      <c r="I9" s="89"/>
      <c r="J9" s="89"/>
      <c r="K9" s="89"/>
      <c r="L9" s="253" t="e">
        <f t="shared" ref="L9:L13" si="0">+G9/F9</f>
        <v>#DIV/0!</v>
      </c>
      <c r="N9" s="149"/>
      <c r="O9" s="149"/>
    </row>
    <row r="10" spans="1:15" ht="30" thickTop="1" thickBot="1">
      <c r="B10" s="98">
        <v>3</v>
      </c>
      <c r="C10" s="101" t="s">
        <v>183</v>
      </c>
      <c r="D10" s="82" t="s">
        <v>189</v>
      </c>
      <c r="E10" s="82" t="s">
        <v>106</v>
      </c>
      <c r="F10" s="96"/>
      <c r="G10" s="96"/>
      <c r="H10" s="96"/>
      <c r="I10" s="96"/>
      <c r="J10" s="96"/>
      <c r="K10" s="96"/>
      <c r="L10" s="253" t="e">
        <f t="shared" si="0"/>
        <v>#DIV/0!</v>
      </c>
      <c r="N10" s="147"/>
      <c r="O10" s="150"/>
    </row>
    <row r="11" spans="1:15" ht="29" thickBot="1">
      <c r="B11" s="98">
        <v>4</v>
      </c>
      <c r="C11" s="81" t="s">
        <v>184</v>
      </c>
      <c r="D11" s="80" t="s">
        <v>107</v>
      </c>
      <c r="E11" s="80" t="s">
        <v>108</v>
      </c>
      <c r="F11" s="96"/>
      <c r="G11" s="96"/>
      <c r="H11" s="96"/>
      <c r="I11" s="96"/>
      <c r="J11" s="96"/>
      <c r="K11" s="96"/>
      <c r="L11" s="253" t="e">
        <f t="shared" si="0"/>
        <v>#DIV/0!</v>
      </c>
      <c r="N11" s="151"/>
      <c r="O11" s="91"/>
    </row>
    <row r="12" spans="1:15" ht="21" customHeight="1" thickBot="1">
      <c r="B12" s="98">
        <v>5</v>
      </c>
      <c r="C12" s="102"/>
      <c r="D12" s="82" t="s">
        <v>109</v>
      </c>
      <c r="E12" s="85"/>
      <c r="F12" s="96"/>
      <c r="G12" s="96"/>
      <c r="H12" s="96"/>
      <c r="I12" s="96"/>
      <c r="J12" s="96"/>
      <c r="K12" s="96"/>
      <c r="L12" s="253" t="e">
        <f t="shared" si="0"/>
        <v>#DIV/0!</v>
      </c>
      <c r="N12" s="151"/>
      <c r="O12" s="91"/>
    </row>
    <row r="13" spans="1:15" ht="24" customHeight="1" thickBot="1">
      <c r="B13" s="98">
        <v>6</v>
      </c>
      <c r="C13" s="103"/>
      <c r="D13" s="80" t="s">
        <v>109</v>
      </c>
      <c r="E13" s="86"/>
      <c r="F13" s="97"/>
      <c r="G13" s="97"/>
      <c r="H13" s="97"/>
      <c r="I13" s="97"/>
      <c r="J13" s="97"/>
      <c r="K13" s="97"/>
      <c r="L13" s="253" t="e">
        <f t="shared" si="0"/>
        <v>#DIV/0!</v>
      </c>
      <c r="N13" s="151"/>
      <c r="O13" s="152"/>
    </row>
    <row r="14" spans="1:15" ht="22" thickBot="1">
      <c r="B14" s="99"/>
      <c r="C14" s="102"/>
      <c r="D14" s="85"/>
      <c r="E14" s="82" t="s">
        <v>1</v>
      </c>
      <c r="F14" s="84">
        <f>SUM(F8:F13)</f>
        <v>0</v>
      </c>
      <c r="G14" s="84">
        <f>SUM(G8:G13)</f>
        <v>0</v>
      </c>
      <c r="H14" s="88"/>
      <c r="I14" s="88"/>
      <c r="J14" s="88"/>
      <c r="K14" s="88"/>
      <c r="L14" s="254" t="e">
        <f>+G14/F14</f>
        <v>#DIV/0!</v>
      </c>
      <c r="N14" s="151"/>
      <c r="O14" s="152"/>
    </row>
    <row r="15" spans="1:15" ht="20" customHeight="1" thickBot="1">
      <c r="B15" s="257" t="s">
        <v>2</v>
      </c>
      <c r="C15" s="99"/>
      <c r="D15" s="94" t="s">
        <v>110</v>
      </c>
      <c r="E15" s="255" t="s">
        <v>111</v>
      </c>
      <c r="F15" s="87"/>
      <c r="G15" s="87"/>
      <c r="H15" s="87"/>
      <c r="I15" s="87"/>
      <c r="J15" s="87"/>
      <c r="K15" s="87"/>
      <c r="L15" s="87"/>
      <c r="N15" s="151"/>
      <c r="O15" s="153"/>
    </row>
    <row r="16" spans="1:15" ht="15" thickBot="1">
      <c r="B16" s="98">
        <v>1</v>
      </c>
      <c r="C16" s="81" t="s">
        <v>185</v>
      </c>
      <c r="D16" s="80" t="s">
        <v>186</v>
      </c>
      <c r="E16" s="80" t="s">
        <v>104</v>
      </c>
      <c r="F16" s="96"/>
      <c r="G16" s="96"/>
      <c r="H16" s="96"/>
      <c r="I16" s="96"/>
      <c r="J16" s="96"/>
      <c r="K16" s="96"/>
      <c r="L16" s="253" t="e">
        <f t="shared" ref="L16:L20" si="1">+G16/F16</f>
        <v>#DIV/0!</v>
      </c>
      <c r="N16" s="151"/>
      <c r="O16" s="91"/>
    </row>
    <row r="17" spans="2:15" ht="15" thickBot="1">
      <c r="B17" s="98">
        <v>2</v>
      </c>
      <c r="C17" s="101" t="s">
        <v>187</v>
      </c>
      <c r="D17" s="80" t="s">
        <v>186</v>
      </c>
      <c r="E17" s="82" t="s">
        <v>108</v>
      </c>
      <c r="F17" s="96"/>
      <c r="G17" s="96"/>
      <c r="H17" s="96"/>
      <c r="I17" s="96"/>
      <c r="J17" s="96"/>
      <c r="K17" s="96"/>
      <c r="L17" s="253" t="e">
        <f t="shared" si="1"/>
        <v>#DIV/0!</v>
      </c>
      <c r="N17" s="151"/>
      <c r="O17" s="91"/>
    </row>
    <row r="18" spans="2:15" ht="29" thickBot="1">
      <c r="B18" s="98">
        <v>3</v>
      </c>
      <c r="C18" s="81" t="s">
        <v>183</v>
      </c>
      <c r="D18" s="80" t="s">
        <v>188</v>
      </c>
      <c r="E18" s="80" t="s">
        <v>112</v>
      </c>
      <c r="F18" s="96"/>
      <c r="G18" s="96"/>
      <c r="H18" s="96"/>
      <c r="I18" s="96"/>
      <c r="J18" s="96"/>
      <c r="K18" s="96"/>
      <c r="L18" s="253" t="e">
        <f t="shared" si="1"/>
        <v>#DIV/0!</v>
      </c>
      <c r="N18" s="151"/>
      <c r="O18" s="91"/>
    </row>
    <row r="19" spans="2:15" ht="15" thickBot="1">
      <c r="B19" s="98">
        <v>4</v>
      </c>
      <c r="C19" s="102"/>
      <c r="D19" s="82" t="s">
        <v>101</v>
      </c>
      <c r="E19" s="85"/>
      <c r="F19" s="96"/>
      <c r="G19" s="96"/>
      <c r="H19" s="96"/>
      <c r="I19" s="96"/>
      <c r="J19" s="96"/>
      <c r="K19" s="96"/>
      <c r="L19" s="253" t="e">
        <f t="shared" si="1"/>
        <v>#DIV/0!</v>
      </c>
    </row>
    <row r="20" spans="2:15" ht="15" thickBot="1">
      <c r="B20" s="98">
        <v>5</v>
      </c>
      <c r="C20" s="103"/>
      <c r="D20" s="80" t="s">
        <v>101</v>
      </c>
      <c r="E20" s="86"/>
      <c r="F20" s="97"/>
      <c r="G20" s="97"/>
      <c r="H20" s="97"/>
      <c r="I20" s="97"/>
      <c r="J20" s="97"/>
      <c r="K20" s="97"/>
      <c r="L20" s="253" t="e">
        <f t="shared" si="1"/>
        <v>#DIV/0!</v>
      </c>
    </row>
    <row r="21" spans="2:15" ht="27" customHeight="1" thickBot="1">
      <c r="B21" s="99"/>
      <c r="C21" s="102"/>
      <c r="D21" s="85"/>
      <c r="E21" s="82" t="s">
        <v>1</v>
      </c>
      <c r="F21" s="84">
        <f>SUM(F16:F20)</f>
        <v>0</v>
      </c>
      <c r="G21" s="84">
        <f>SUM(G16:G20)</f>
        <v>0</v>
      </c>
      <c r="H21" s="88"/>
      <c r="I21" s="88"/>
      <c r="J21" s="88"/>
      <c r="K21" s="88"/>
      <c r="L21" s="252" t="e">
        <f>+G21/F21</f>
        <v>#DIV/0!</v>
      </c>
    </row>
  </sheetData>
  <mergeCells count="10">
    <mergeCell ref="B4:L4"/>
    <mergeCell ref="B2:L2"/>
    <mergeCell ref="C5:C6"/>
    <mergeCell ref="D5:D6"/>
    <mergeCell ref="E5:E6"/>
    <mergeCell ref="L5:L6"/>
    <mergeCell ref="H5:K5"/>
    <mergeCell ref="F5:F6"/>
    <mergeCell ref="G5:G6"/>
    <mergeCell ref="B5:B6"/>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opLeftCell="A5" workbookViewId="0">
      <selection activeCell="H13" sqref="H13"/>
    </sheetView>
  </sheetViews>
  <sheetFormatPr baseColWidth="10" defaultColWidth="8.83203125" defaultRowHeight="14" x14ac:dyDescent="0"/>
  <cols>
    <col min="2" max="2" width="33.83203125" customWidth="1"/>
  </cols>
  <sheetData>
    <row r="1" spans="1:6">
      <c r="A1" s="1">
        <v>20</v>
      </c>
      <c r="B1" s="1" t="s">
        <v>300</v>
      </c>
    </row>
    <row r="2" spans="1:6" ht="31.5" customHeight="1">
      <c r="B2" s="294" t="s">
        <v>306</v>
      </c>
      <c r="C2" s="295"/>
      <c r="D2" s="295"/>
      <c r="E2" s="295"/>
      <c r="F2" s="296"/>
    </row>
    <row r="3" spans="1:6" ht="15" thickBot="1"/>
    <row r="4" spans="1:6" ht="22" thickBot="1">
      <c r="A4" s="237"/>
      <c r="B4" s="124"/>
      <c r="C4" s="238" t="s">
        <v>48</v>
      </c>
      <c r="D4" s="239" t="s">
        <v>67</v>
      </c>
      <c r="E4" s="239" t="s">
        <v>71</v>
      </c>
      <c r="F4" s="239" t="s">
        <v>72</v>
      </c>
    </row>
    <row r="5" spans="1:6" ht="20" customHeight="1" thickBot="1">
      <c r="A5" s="93" t="s">
        <v>5</v>
      </c>
      <c r="B5" s="240" t="s">
        <v>301</v>
      </c>
      <c r="C5" s="172"/>
      <c r="D5" s="172"/>
      <c r="E5" s="172"/>
      <c r="F5" s="172"/>
    </row>
    <row r="6" spans="1:6" ht="20" customHeight="1" thickBot="1">
      <c r="A6" s="93" t="s">
        <v>2</v>
      </c>
      <c r="B6" s="241" t="s">
        <v>302</v>
      </c>
      <c r="C6" s="172"/>
      <c r="D6" s="172"/>
      <c r="E6" s="172"/>
      <c r="F6" s="172"/>
    </row>
    <row r="7" spans="1:6" ht="20" customHeight="1" thickBot="1">
      <c r="A7" s="93" t="s">
        <v>52</v>
      </c>
      <c r="B7" s="240" t="s">
        <v>303</v>
      </c>
      <c r="C7" s="172"/>
      <c r="D7" s="172"/>
      <c r="E7" s="172"/>
      <c r="F7" s="172"/>
    </row>
    <row r="8" spans="1:6" ht="20" customHeight="1" thickBot="1">
      <c r="A8" s="93" t="s">
        <v>49</v>
      </c>
      <c r="B8" s="240" t="s">
        <v>176</v>
      </c>
      <c r="C8" s="172"/>
      <c r="D8" s="172"/>
      <c r="E8" s="172"/>
      <c r="F8" s="172"/>
    </row>
    <row r="9" spans="1:6" ht="20" customHeight="1" thickBot="1">
      <c r="A9" s="93" t="s">
        <v>50</v>
      </c>
      <c r="B9" s="240" t="s">
        <v>304</v>
      </c>
      <c r="C9" s="172"/>
      <c r="D9" s="172"/>
      <c r="E9" s="172"/>
      <c r="F9" s="172"/>
    </row>
    <row r="10" spans="1:6" ht="20" customHeight="1" thickBot="1">
      <c r="A10" s="93" t="s">
        <v>51</v>
      </c>
      <c r="B10" s="240" t="s">
        <v>221</v>
      </c>
      <c r="C10" s="172"/>
      <c r="D10" s="172"/>
      <c r="E10" s="172"/>
      <c r="F10" s="172"/>
    </row>
    <row r="11" spans="1:6" ht="20" customHeight="1" thickBot="1">
      <c r="A11" s="93" t="s">
        <v>53</v>
      </c>
      <c r="B11" s="240" t="s">
        <v>59</v>
      </c>
      <c r="C11" s="172"/>
      <c r="D11" s="172"/>
      <c r="E11" s="172"/>
      <c r="F11" s="172"/>
    </row>
    <row r="12" spans="1:6" ht="20" customHeight="1" thickBot="1">
      <c r="A12" s="237"/>
      <c r="B12" s="92" t="s">
        <v>305</v>
      </c>
      <c r="C12" s="243">
        <f>SUM(C5:C11)</f>
        <v>0</v>
      </c>
      <c r="D12" s="244">
        <f>SUMPRODUCT($C$5:$C$11,D5:D11)</f>
        <v>0</v>
      </c>
      <c r="E12" s="244">
        <f t="shared" ref="E12:F12" si="0">SUMPRODUCT($C$5:$C$11,E5:E11)</f>
        <v>0</v>
      </c>
      <c r="F12" s="244">
        <f t="shared" si="0"/>
        <v>0</v>
      </c>
    </row>
    <row r="13" spans="1:6" s="197" customFormat="1" ht="20" customHeight="1" thickBot="1">
      <c r="A13" s="196"/>
      <c r="B13" s="91"/>
      <c r="C13" s="152"/>
      <c r="D13" s="152"/>
      <c r="E13" s="152"/>
      <c r="F13" s="152"/>
    </row>
  </sheetData>
  <mergeCells count="1">
    <mergeCell ref="B2:F2"/>
  </mergeCell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tabSelected="1" topLeftCell="A3" workbookViewId="0">
      <selection activeCell="C15" sqref="C15"/>
    </sheetView>
  </sheetViews>
  <sheetFormatPr baseColWidth="10" defaultColWidth="8.83203125" defaultRowHeight="14" x14ac:dyDescent="0"/>
  <cols>
    <col min="2" max="2" width="8.83203125" style="23"/>
    <col min="3" max="3" width="74.33203125" customWidth="1"/>
    <col min="4" max="4" width="10.33203125" customWidth="1"/>
    <col min="7" max="7" width="54.33203125" customWidth="1"/>
  </cols>
  <sheetData>
    <row r="1" spans="1:8">
      <c r="A1" s="1">
        <v>3</v>
      </c>
      <c r="B1" s="78" t="s">
        <v>124</v>
      </c>
    </row>
    <row r="2" spans="1:8">
      <c r="B2" s="289" t="s">
        <v>125</v>
      </c>
      <c r="C2" s="290"/>
      <c r="D2" s="291"/>
    </row>
    <row r="3" spans="1:8" ht="15" thickBot="1"/>
    <row r="4" spans="1:8" ht="42" customHeight="1" thickBot="1">
      <c r="B4" s="107"/>
      <c r="C4" s="104" t="s">
        <v>123</v>
      </c>
      <c r="D4" s="104" t="s">
        <v>116</v>
      </c>
      <c r="F4" s="154"/>
      <c r="G4" s="154"/>
      <c r="H4" s="154"/>
    </row>
    <row r="5" spans="1:8" ht="30" customHeight="1" thickTop="1">
      <c r="B5" s="285">
        <v>1</v>
      </c>
      <c r="C5" s="108" t="s">
        <v>117</v>
      </c>
      <c r="D5" s="287"/>
      <c r="F5" s="155"/>
      <c r="G5" s="155"/>
      <c r="H5" s="155"/>
    </row>
    <row r="6" spans="1:8" ht="30" customHeight="1" thickBot="1">
      <c r="B6" s="286"/>
      <c r="C6" s="109" t="s">
        <v>118</v>
      </c>
      <c r="D6" s="288"/>
      <c r="F6" s="292"/>
      <c r="G6" s="156"/>
      <c r="H6" s="293"/>
    </row>
    <row r="7" spans="1:8" ht="30" customHeight="1" thickBot="1">
      <c r="B7" s="83">
        <v>2</v>
      </c>
      <c r="C7" s="80" t="s">
        <v>190</v>
      </c>
      <c r="D7" s="80"/>
      <c r="F7" s="292"/>
      <c r="G7" s="156"/>
      <c r="H7" s="293"/>
    </row>
    <row r="8" spans="1:8" ht="30" customHeight="1" thickBot="1">
      <c r="B8" s="83">
        <v>3</v>
      </c>
      <c r="C8" s="82" t="s">
        <v>119</v>
      </c>
      <c r="D8" s="82"/>
      <c r="F8" s="155"/>
      <c r="G8" s="156"/>
      <c r="H8" s="156"/>
    </row>
    <row r="9" spans="1:8" ht="30" customHeight="1" thickBot="1">
      <c r="B9" s="83">
        <v>4</v>
      </c>
      <c r="C9" s="80" t="s">
        <v>191</v>
      </c>
      <c r="D9" s="80"/>
      <c r="F9" s="155"/>
      <c r="G9" s="156"/>
      <c r="H9" s="156"/>
    </row>
    <row r="10" spans="1:8" ht="30" customHeight="1" thickBot="1">
      <c r="B10" s="83">
        <v>5</v>
      </c>
      <c r="C10" s="82" t="s">
        <v>120</v>
      </c>
      <c r="D10" s="82"/>
      <c r="F10" s="155"/>
      <c r="G10" s="156"/>
      <c r="H10" s="156"/>
    </row>
    <row r="11" spans="1:8" ht="30" customHeight="1" thickBot="1">
      <c r="B11" s="83">
        <v>6</v>
      </c>
      <c r="C11" s="80" t="s">
        <v>121</v>
      </c>
      <c r="D11" s="80"/>
      <c r="F11" s="155"/>
      <c r="G11" s="156"/>
      <c r="H11" s="156"/>
    </row>
    <row r="12" spans="1:8" ht="30" customHeight="1">
      <c r="B12" s="111">
        <v>7</v>
      </c>
      <c r="C12" s="157" t="s">
        <v>122</v>
      </c>
      <c r="D12" s="157"/>
      <c r="F12" s="155"/>
      <c r="G12" s="156"/>
      <c r="H12" s="156"/>
    </row>
    <row r="13" spans="1:8" ht="13.5" customHeight="1">
      <c r="A13" s="154"/>
      <c r="B13" s="158"/>
      <c r="C13" s="156"/>
      <c r="D13" s="156"/>
      <c r="F13" s="155"/>
      <c r="G13" s="156"/>
      <c r="H13" s="156"/>
    </row>
    <row r="14" spans="1:8">
      <c r="A14" s="154"/>
      <c r="B14" s="159"/>
      <c r="C14" s="154"/>
      <c r="D14" s="154"/>
    </row>
  </sheetData>
  <mergeCells count="5">
    <mergeCell ref="B5:B6"/>
    <mergeCell ref="D5:D6"/>
    <mergeCell ref="B2:D2"/>
    <mergeCell ref="F6:F7"/>
    <mergeCell ref="H6:H7"/>
  </mergeCell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F6" sqref="F6"/>
    </sheetView>
  </sheetViews>
  <sheetFormatPr baseColWidth="10" defaultColWidth="8.83203125" defaultRowHeight="14" x14ac:dyDescent="0"/>
  <cols>
    <col min="2" max="2" width="46.33203125" style="23" customWidth="1"/>
    <col min="3" max="3" width="15.6640625" customWidth="1"/>
    <col min="4" max="4" width="13.83203125" customWidth="1"/>
    <col min="5" max="5" width="14.33203125" customWidth="1"/>
  </cols>
  <sheetData>
    <row r="1" spans="1:6">
      <c r="A1">
        <v>4</v>
      </c>
      <c r="B1" s="78" t="s">
        <v>126</v>
      </c>
    </row>
    <row r="2" spans="1:6" ht="28.5" customHeight="1">
      <c r="B2" s="294" t="s">
        <v>196</v>
      </c>
      <c r="C2" s="295"/>
      <c r="D2" s="296"/>
    </row>
    <row r="3" spans="1:6" ht="15" thickBot="1"/>
    <row r="4" spans="1:6" ht="23.25" customHeight="1">
      <c r="A4" s="70"/>
      <c r="B4" s="297" t="s">
        <v>192</v>
      </c>
      <c r="C4" s="111">
        <v>1</v>
      </c>
      <c r="D4" s="111">
        <v>2</v>
      </c>
      <c r="E4" s="111">
        <v>3</v>
      </c>
      <c r="F4" s="299" t="s">
        <v>193</v>
      </c>
    </row>
    <row r="5" spans="1:6" ht="32.25" customHeight="1" thickBot="1">
      <c r="A5" s="70"/>
      <c r="B5" s="298"/>
      <c r="C5" s="163" t="s">
        <v>195</v>
      </c>
      <c r="D5" s="161" t="s">
        <v>127</v>
      </c>
      <c r="E5" s="112" t="s">
        <v>128</v>
      </c>
      <c r="F5" s="300"/>
    </row>
    <row r="6" spans="1:6" ht="30" customHeight="1" thickTop="1" thickBot="1">
      <c r="A6" s="70"/>
      <c r="B6" s="82" t="s">
        <v>199</v>
      </c>
      <c r="C6" s="162"/>
      <c r="D6" s="160"/>
      <c r="E6" s="160"/>
      <c r="F6" s="160"/>
    </row>
    <row r="7" spans="1:6" ht="30" customHeight="1" thickBot="1">
      <c r="A7" s="70"/>
      <c r="B7" s="82" t="s">
        <v>200</v>
      </c>
      <c r="C7" s="90"/>
      <c r="D7" s="90"/>
      <c r="E7" s="90"/>
      <c r="F7" s="90"/>
    </row>
    <row r="8" spans="1:6" ht="30" customHeight="1" thickBot="1">
      <c r="A8" s="70"/>
      <c r="B8" s="82" t="s">
        <v>374</v>
      </c>
      <c r="C8" s="90"/>
      <c r="D8" s="90"/>
      <c r="E8" s="90"/>
      <c r="F8" s="90"/>
    </row>
    <row r="9" spans="1:6" ht="30" customHeight="1" thickBot="1">
      <c r="A9" s="70"/>
      <c r="B9" s="80" t="s">
        <v>194</v>
      </c>
      <c r="C9" s="90"/>
      <c r="D9" s="90"/>
      <c r="E9" s="90"/>
      <c r="F9" s="90"/>
    </row>
    <row r="10" spans="1:6" ht="15" thickBot="1">
      <c r="B10" s="80" t="s">
        <v>197</v>
      </c>
      <c r="C10" s="90"/>
      <c r="D10" s="90"/>
      <c r="E10" s="90"/>
      <c r="F10" s="90"/>
    </row>
    <row r="11" spans="1:6" ht="15" thickBot="1">
      <c r="B11" s="80" t="s">
        <v>198</v>
      </c>
      <c r="C11" s="90"/>
      <c r="D11" s="90"/>
      <c r="E11" s="90"/>
      <c r="F11" s="90"/>
    </row>
  </sheetData>
  <mergeCells count="3">
    <mergeCell ref="B2:D2"/>
    <mergeCell ref="B4:B5"/>
    <mergeCell ref="F4:F5"/>
  </mergeCell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F7" sqref="F7"/>
    </sheetView>
  </sheetViews>
  <sheetFormatPr baseColWidth="10" defaultColWidth="8.83203125" defaultRowHeight="14" x14ac:dyDescent="0"/>
  <cols>
    <col min="1" max="1" width="6.6640625" customWidth="1"/>
    <col min="2" max="2" width="66.5" customWidth="1"/>
  </cols>
  <sheetData>
    <row r="1" spans="1:3">
      <c r="A1" s="1">
        <v>5</v>
      </c>
      <c r="B1" s="1" t="s">
        <v>201</v>
      </c>
    </row>
    <row r="2" spans="1:3">
      <c r="B2" s="294" t="s">
        <v>215</v>
      </c>
      <c r="C2" s="296"/>
    </row>
    <row r="3" spans="1:3" ht="15" thickBot="1"/>
    <row r="4" spans="1:3" ht="30" customHeight="1" thickBot="1">
      <c r="A4" s="170"/>
      <c r="B4" s="164" t="s">
        <v>204</v>
      </c>
      <c r="C4" s="165" t="s">
        <v>202</v>
      </c>
    </row>
    <row r="5" spans="1:3" ht="30" customHeight="1" thickTop="1" thickBot="1">
      <c r="A5" s="170" t="s">
        <v>203</v>
      </c>
      <c r="B5" s="168" t="s">
        <v>56</v>
      </c>
      <c r="C5" s="171"/>
    </row>
    <row r="6" spans="1:3" ht="30" customHeight="1" thickBot="1">
      <c r="A6" s="170" t="s">
        <v>206</v>
      </c>
      <c r="B6" s="125" t="s">
        <v>205</v>
      </c>
      <c r="C6" s="172"/>
    </row>
    <row r="7" spans="1:3" ht="30" customHeight="1" thickBot="1">
      <c r="A7" s="170" t="s">
        <v>68</v>
      </c>
      <c r="B7" s="166" t="s">
        <v>79</v>
      </c>
      <c r="C7" s="173"/>
    </row>
    <row r="8" spans="1:3" ht="30" customHeight="1" thickBot="1">
      <c r="A8" s="170" t="s">
        <v>207</v>
      </c>
      <c r="B8" s="167" t="s">
        <v>57</v>
      </c>
      <c r="C8" s="174"/>
    </row>
    <row r="9" spans="1:3" ht="30" customHeight="1" thickBot="1">
      <c r="A9" s="170" t="s">
        <v>208</v>
      </c>
      <c r="B9" s="167" t="s">
        <v>60</v>
      </c>
      <c r="C9" s="174"/>
    </row>
    <row r="10" spans="1:3" ht="30" customHeight="1" thickBot="1">
      <c r="A10" s="170" t="s">
        <v>209</v>
      </c>
      <c r="B10" s="167" t="s">
        <v>213</v>
      </c>
      <c r="C10" s="175"/>
    </row>
    <row r="11" spans="1:3" ht="30" customHeight="1" thickBot="1">
      <c r="A11" s="170" t="s">
        <v>210</v>
      </c>
      <c r="B11" s="166" t="s">
        <v>58</v>
      </c>
      <c r="C11" s="173"/>
    </row>
    <row r="12" spans="1:3" ht="30" customHeight="1" thickBot="1">
      <c r="A12" s="170" t="s">
        <v>211</v>
      </c>
      <c r="B12" s="167" t="s">
        <v>214</v>
      </c>
      <c r="C12" s="175"/>
    </row>
    <row r="13" spans="1:3" ht="30" customHeight="1" thickBot="1">
      <c r="A13" s="170" t="s">
        <v>55</v>
      </c>
      <c r="B13" s="167" t="s">
        <v>221</v>
      </c>
      <c r="C13" s="175"/>
    </row>
    <row r="14" spans="1:3" ht="30" customHeight="1" thickBot="1">
      <c r="A14" s="170" t="s">
        <v>212</v>
      </c>
      <c r="B14" s="167" t="s">
        <v>59</v>
      </c>
      <c r="C14" s="174"/>
    </row>
  </sheetData>
  <mergeCells count="1">
    <mergeCell ref="B2:C2"/>
  </mergeCell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D21" sqref="D21"/>
    </sheetView>
  </sheetViews>
  <sheetFormatPr baseColWidth="10" defaultColWidth="11.5" defaultRowHeight="14" x14ac:dyDescent="0"/>
  <cols>
    <col min="1" max="1" width="7.5" customWidth="1"/>
    <col min="2" max="2" width="34.6640625" customWidth="1"/>
    <col min="3" max="3" width="36.83203125" customWidth="1"/>
    <col min="4" max="4" width="72.33203125" customWidth="1"/>
  </cols>
  <sheetData>
    <row r="1" spans="1:4">
      <c r="A1" s="1">
        <v>6</v>
      </c>
      <c r="B1" s="1" t="s">
        <v>129</v>
      </c>
    </row>
    <row r="2" spans="1:4">
      <c r="B2" s="301" t="s">
        <v>130</v>
      </c>
      <c r="C2" s="302"/>
      <c r="D2" s="303"/>
    </row>
    <row r="3" spans="1:4" ht="15" thickBot="1">
      <c r="B3" s="1"/>
    </row>
    <row r="4" spans="1:4" ht="15" thickBot="1">
      <c r="B4" s="32" t="s">
        <v>216</v>
      </c>
      <c r="C4" s="33" t="s">
        <v>80</v>
      </c>
      <c r="D4" s="32" t="s">
        <v>83</v>
      </c>
    </row>
    <row r="5" spans="1:4" ht="16" thickTop="1" thickBot="1">
      <c r="B5" s="34" t="s">
        <v>81</v>
      </c>
      <c r="C5" s="35"/>
      <c r="D5" s="36"/>
    </row>
    <row r="6" spans="1:4" ht="15" thickBot="1">
      <c r="B6" s="114"/>
      <c r="C6" s="115"/>
      <c r="D6" s="116"/>
    </row>
    <row r="7" spans="1:4" ht="15" thickBot="1">
      <c r="B7" s="114"/>
      <c r="C7" s="115"/>
      <c r="D7" s="116"/>
    </row>
    <row r="8" spans="1:4" ht="15" thickBot="1">
      <c r="B8" s="114"/>
      <c r="C8" s="115"/>
      <c r="D8" s="116"/>
    </row>
    <row r="9" spans="1:4" ht="15" thickBot="1">
      <c r="B9" s="114"/>
      <c r="C9" s="115"/>
      <c r="D9" s="116"/>
    </row>
    <row r="10" spans="1:4" ht="22" thickBot="1">
      <c r="B10" s="37" t="s">
        <v>82</v>
      </c>
      <c r="C10" s="38"/>
      <c r="D10" s="72"/>
    </row>
    <row r="11" spans="1:4" ht="15" thickBot="1">
      <c r="B11" s="114"/>
      <c r="C11" s="115"/>
      <c r="D11" s="116"/>
    </row>
    <row r="12" spans="1:4" ht="15" thickBot="1">
      <c r="B12" s="114"/>
      <c r="C12" s="115"/>
      <c r="D12" s="116"/>
    </row>
    <row r="13" spans="1:4" ht="15" thickBot="1">
      <c r="B13" s="114"/>
      <c r="C13" s="115"/>
      <c r="D13" s="116"/>
    </row>
    <row r="14" spans="1:4" ht="15" thickBot="1">
      <c r="B14" s="114"/>
      <c r="C14" s="115"/>
      <c r="D14" s="116"/>
    </row>
    <row r="15" spans="1:4" ht="15" thickBot="1">
      <c r="B15" s="114"/>
      <c r="C15" s="115"/>
      <c r="D15" s="116"/>
    </row>
    <row r="16" spans="1:4">
      <c r="D16" s="52"/>
    </row>
    <row r="17" spans="4:4">
      <c r="D17" s="1"/>
    </row>
    <row r="18" spans="4:4">
      <c r="D18" s="4"/>
    </row>
  </sheetData>
  <mergeCells count="1">
    <mergeCell ref="B2:D2"/>
  </mergeCells>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topLeftCell="A31" workbookViewId="0">
      <selection activeCell="C7" sqref="C7"/>
    </sheetView>
  </sheetViews>
  <sheetFormatPr baseColWidth="10" defaultColWidth="8.83203125" defaultRowHeight="18" x14ac:dyDescent="0"/>
  <cols>
    <col min="1" max="1" width="5" style="258" customWidth="1"/>
    <col min="2" max="2" width="37.83203125" style="5" customWidth="1"/>
    <col min="3" max="3" width="8.83203125" style="5"/>
    <col min="4" max="4" width="10" style="5" bestFit="1" customWidth="1"/>
    <col min="5" max="5" width="10.33203125" style="5" customWidth="1"/>
    <col min="6" max="8" width="10" style="5" bestFit="1" customWidth="1"/>
    <col min="9" max="9" width="11" style="5" bestFit="1" customWidth="1"/>
    <col min="10" max="10" width="11.33203125" style="5" customWidth="1"/>
    <col min="11" max="11" width="8.83203125" style="5"/>
    <col min="12" max="12" width="68" style="5" customWidth="1"/>
    <col min="13" max="16384" width="8.83203125" style="5"/>
  </cols>
  <sheetData>
    <row r="1" spans="1:12">
      <c r="A1" s="258">
        <v>7</v>
      </c>
      <c r="B1" s="4" t="s">
        <v>61</v>
      </c>
    </row>
    <row r="2" spans="1:12" ht="28.5" customHeight="1">
      <c r="B2" s="306" t="s">
        <v>132</v>
      </c>
      <c r="C2" s="307"/>
      <c r="D2" s="307"/>
      <c r="E2" s="307"/>
      <c r="F2" s="307"/>
      <c r="G2" s="307"/>
      <c r="H2" s="307"/>
      <c r="I2" s="308"/>
    </row>
    <row r="3" spans="1:12" ht="19" thickBot="1"/>
    <row r="4" spans="1:12" ht="42" customHeight="1">
      <c r="A4" s="258">
        <v>7.1</v>
      </c>
      <c r="B4" s="117" t="s">
        <v>62</v>
      </c>
      <c r="C4" s="39"/>
      <c r="D4" s="305"/>
      <c r="E4" s="305"/>
      <c r="F4" s="305"/>
      <c r="G4" s="305"/>
      <c r="H4" s="305"/>
      <c r="I4" s="40"/>
    </row>
    <row r="5" spans="1:12">
      <c r="B5" s="41"/>
      <c r="C5" s="24" t="s">
        <v>18</v>
      </c>
      <c r="D5" s="42" t="s">
        <v>7</v>
      </c>
      <c r="E5" s="42" t="s">
        <v>8</v>
      </c>
      <c r="F5" s="42" t="s">
        <v>9</v>
      </c>
      <c r="G5" s="42" t="s">
        <v>10</v>
      </c>
      <c r="H5" s="42" t="s">
        <v>11</v>
      </c>
      <c r="I5" s="43"/>
    </row>
    <row r="6" spans="1:12">
      <c r="B6" s="41" t="s">
        <v>19</v>
      </c>
      <c r="C6" s="24" t="s">
        <v>43</v>
      </c>
      <c r="D6" s="120"/>
      <c r="E6" s="120"/>
      <c r="F6" s="120"/>
      <c r="G6" s="120"/>
      <c r="H6" s="120"/>
      <c r="I6" s="43"/>
      <c r="L6" s="4"/>
    </row>
    <row r="7" spans="1:12">
      <c r="B7" s="41"/>
      <c r="C7" s="24"/>
      <c r="D7" s="24"/>
      <c r="E7" s="24"/>
      <c r="F7" s="24"/>
      <c r="G7" s="24"/>
      <c r="H7" s="24"/>
      <c r="I7" s="43"/>
      <c r="L7" s="4"/>
    </row>
    <row r="8" spans="1:12">
      <c r="B8" s="41" t="s">
        <v>12</v>
      </c>
      <c r="C8" s="24"/>
      <c r="D8" s="25"/>
      <c r="E8" s="25"/>
      <c r="F8" s="25"/>
      <c r="G8" s="25"/>
      <c r="H8" s="25"/>
      <c r="I8" s="43"/>
    </row>
    <row r="9" spans="1:12">
      <c r="B9" s="41" t="s">
        <v>13</v>
      </c>
      <c r="C9" s="24" t="s">
        <v>43</v>
      </c>
      <c r="D9" s="120"/>
      <c r="E9" s="120"/>
      <c r="F9" s="120"/>
      <c r="G9" s="120"/>
      <c r="H9" s="120"/>
      <c r="I9" s="43"/>
    </row>
    <row r="10" spans="1:12">
      <c r="B10" s="41" t="s">
        <v>14</v>
      </c>
      <c r="C10" s="24" t="s">
        <v>43</v>
      </c>
      <c r="D10" s="120"/>
      <c r="E10" s="120"/>
      <c r="F10" s="120"/>
      <c r="G10" s="120"/>
      <c r="H10" s="120"/>
      <c r="I10" s="43"/>
    </row>
    <row r="11" spans="1:12">
      <c r="B11" s="41" t="s">
        <v>15</v>
      </c>
      <c r="C11" s="24" t="s">
        <v>43</v>
      </c>
      <c r="D11" s="120"/>
      <c r="E11" s="120"/>
      <c r="F11" s="120"/>
      <c r="G11" s="120"/>
      <c r="H11" s="120"/>
      <c r="I11" s="43"/>
    </row>
    <row r="12" spans="1:12">
      <c r="B12" s="41" t="s">
        <v>16</v>
      </c>
      <c r="C12" s="24" t="s">
        <v>43</v>
      </c>
      <c r="D12" s="120"/>
      <c r="E12" s="120"/>
      <c r="F12" s="120"/>
      <c r="G12" s="120"/>
      <c r="H12" s="120"/>
      <c r="I12" s="43"/>
    </row>
    <row r="13" spans="1:12" ht="29">
      <c r="B13" s="41" t="s">
        <v>89</v>
      </c>
      <c r="C13" s="24" t="s">
        <v>77</v>
      </c>
      <c r="D13" s="121">
        <v>0</v>
      </c>
      <c r="E13" s="121">
        <v>0</v>
      </c>
      <c r="F13" s="121">
        <v>0</v>
      </c>
      <c r="G13" s="121">
        <v>0</v>
      </c>
      <c r="H13" s="121">
        <v>0</v>
      </c>
      <c r="I13" s="43"/>
    </row>
    <row r="14" spans="1:12">
      <c r="B14" s="41"/>
      <c r="C14" s="24"/>
      <c r="D14" s="24"/>
      <c r="E14" s="24"/>
      <c r="F14" s="24"/>
      <c r="G14" s="24"/>
      <c r="H14" s="24"/>
      <c r="I14" s="43"/>
    </row>
    <row r="15" spans="1:12">
      <c r="B15" s="41"/>
      <c r="C15" s="24"/>
      <c r="D15" s="24"/>
      <c r="E15" s="24"/>
      <c r="F15" s="24"/>
      <c r="G15" s="24"/>
      <c r="H15" s="24"/>
      <c r="I15" s="43"/>
    </row>
    <row r="16" spans="1:12">
      <c r="B16" s="41" t="s">
        <v>21</v>
      </c>
      <c r="C16" s="24" t="s">
        <v>131</v>
      </c>
      <c r="D16" s="122"/>
      <c r="E16" s="122"/>
      <c r="F16" s="122"/>
      <c r="G16" s="122"/>
      <c r="H16" s="122"/>
      <c r="I16" s="43"/>
    </row>
    <row r="17" spans="1:10">
      <c r="B17" s="41" t="s">
        <v>17</v>
      </c>
      <c r="C17" s="24" t="s">
        <v>39</v>
      </c>
      <c r="D17" s="122"/>
      <c r="E17" s="122"/>
      <c r="F17" s="122"/>
      <c r="G17" s="122"/>
      <c r="H17" s="122"/>
      <c r="I17" s="43"/>
    </row>
    <row r="18" spans="1:10">
      <c r="B18" s="41" t="s">
        <v>22</v>
      </c>
      <c r="C18" s="24" t="s">
        <v>43</v>
      </c>
      <c r="D18" s="25">
        <f>$D$16*D6</f>
        <v>0</v>
      </c>
      <c r="E18" s="25">
        <f>$D$16*E6</f>
        <v>0</v>
      </c>
      <c r="F18" s="25">
        <f>$D$16*F6</f>
        <v>0</v>
      </c>
      <c r="G18" s="25">
        <f>$D$16*G6</f>
        <v>0</v>
      </c>
      <c r="H18" s="25">
        <f>$D$16*H6</f>
        <v>0</v>
      </c>
      <c r="I18" s="47">
        <f>SUM(D18:H18)</f>
        <v>0</v>
      </c>
    </row>
    <row r="19" spans="1:10" ht="19" thickBot="1">
      <c r="B19" s="44" t="s">
        <v>23</v>
      </c>
      <c r="C19" s="45" t="s">
        <v>39</v>
      </c>
      <c r="D19" s="46">
        <f>D18*D17</f>
        <v>0</v>
      </c>
      <c r="E19" s="46">
        <f>E18*E17</f>
        <v>0</v>
      </c>
      <c r="F19" s="46">
        <f>F18*F17</f>
        <v>0</v>
      </c>
      <c r="G19" s="46">
        <f>G18*G17</f>
        <v>0</v>
      </c>
      <c r="H19" s="46">
        <f>H18*H17</f>
        <v>0</v>
      </c>
      <c r="I19" s="48">
        <f>SUM(D19:H19)</f>
        <v>0</v>
      </c>
    </row>
    <row r="20" spans="1:10">
      <c r="B20" s="24"/>
      <c r="C20" s="24"/>
      <c r="D20" s="25"/>
      <c r="E20" s="25"/>
      <c r="F20" s="25"/>
      <c r="G20" s="25"/>
      <c r="H20" s="25"/>
      <c r="I20" s="25"/>
    </row>
    <row r="21" spans="1:10">
      <c r="B21" s="24"/>
      <c r="C21" s="24"/>
      <c r="D21" s="25"/>
      <c r="E21" s="25"/>
      <c r="F21" s="25"/>
      <c r="G21" s="25"/>
      <c r="H21" s="25"/>
      <c r="I21" s="25"/>
    </row>
    <row r="22" spans="1:10">
      <c r="A22" s="259"/>
      <c r="B22" s="24" t="s">
        <v>78</v>
      </c>
      <c r="C22" s="24" t="s">
        <v>43</v>
      </c>
      <c r="D22" s="25">
        <f>(D9*$D$37+D10*$D$38)*$D$16</f>
        <v>0</v>
      </c>
      <c r="E22" s="25">
        <f>(E9*$D$37+E10*$D$38)*$D$16</f>
        <v>0</v>
      </c>
      <c r="F22" s="25">
        <f>(F9*$D$37+F10*$D$38)*$D$16</f>
        <v>0</v>
      </c>
      <c r="G22" s="25">
        <f>(G9*$D$37+G10*$D$38)*$D$16</f>
        <v>0</v>
      </c>
      <c r="H22" s="25">
        <f>(H9*$D$37+H10*$D$38)*$D$16</f>
        <v>0</v>
      </c>
      <c r="I22" s="25">
        <f>SUM(D22:H22)</f>
        <v>0</v>
      </c>
      <c r="J22" s="24"/>
    </row>
    <row r="23" spans="1:10">
      <c r="A23" s="259"/>
      <c r="B23" s="24"/>
      <c r="C23" s="24"/>
      <c r="D23" s="50"/>
      <c r="E23" s="25"/>
      <c r="F23" s="25"/>
      <c r="G23" s="25"/>
      <c r="H23" s="25"/>
      <c r="I23" s="25"/>
      <c r="J23" s="24"/>
    </row>
    <row r="24" spans="1:10">
      <c r="A24" s="258">
        <v>7.2</v>
      </c>
      <c r="B24" s="4" t="s">
        <v>63</v>
      </c>
      <c r="D24" s="11"/>
      <c r="E24" s="11"/>
      <c r="F24" s="11"/>
      <c r="G24" s="11"/>
      <c r="H24" s="11"/>
      <c r="I24" s="11"/>
    </row>
    <row r="25" spans="1:10">
      <c r="B25" s="3" t="s">
        <v>64</v>
      </c>
      <c r="G25" s="11"/>
      <c r="H25" s="11"/>
      <c r="I25" s="11"/>
    </row>
    <row r="26" spans="1:10" ht="21" customHeight="1">
      <c r="D26" s="304" t="s">
        <v>30</v>
      </c>
      <c r="E26" s="304"/>
      <c r="F26" s="304"/>
      <c r="G26" s="304"/>
      <c r="H26" s="304"/>
      <c r="I26" s="11"/>
    </row>
    <row r="27" spans="1:10">
      <c r="C27" s="9" t="s">
        <v>29</v>
      </c>
      <c r="D27" s="8" t="s">
        <v>7</v>
      </c>
      <c r="E27" s="8" t="s">
        <v>8</v>
      </c>
      <c r="F27" s="8" t="s">
        <v>9</v>
      </c>
      <c r="G27" s="8" t="s">
        <v>10</v>
      </c>
      <c r="H27" s="8" t="s">
        <v>11</v>
      </c>
      <c r="I27" s="26" t="s">
        <v>0</v>
      </c>
    </row>
    <row r="28" spans="1:10">
      <c r="B28" s="5" t="s">
        <v>13</v>
      </c>
      <c r="C28" s="10">
        <v>0</v>
      </c>
      <c r="D28" s="119">
        <f>D9*(1-$C$28)</f>
        <v>0</v>
      </c>
      <c r="E28" s="119">
        <f>(E9-D9)*(1-$C$28)</f>
        <v>0</v>
      </c>
      <c r="F28" s="119">
        <f>(F9-E9)*(1-$C$28)</f>
        <v>0</v>
      </c>
      <c r="G28" s="119">
        <f>(G9-F9)*(1-$C$28)</f>
        <v>0</v>
      </c>
      <c r="H28" s="119">
        <f>(H9-G9)*(1-$C$28)</f>
        <v>0</v>
      </c>
      <c r="I28" s="11">
        <f>SUM(D28:H28)</f>
        <v>0</v>
      </c>
    </row>
    <row r="29" spans="1:10">
      <c r="B29" s="5" t="s">
        <v>14</v>
      </c>
      <c r="C29" s="10">
        <v>0</v>
      </c>
      <c r="D29" s="119">
        <f>D10*(1-$C$29)</f>
        <v>0</v>
      </c>
      <c r="E29" s="119">
        <f>(E10-D10)*(1-$C$29)</f>
        <v>0</v>
      </c>
      <c r="F29" s="119">
        <f>(F10-E10)*(1-$C$29)</f>
        <v>0</v>
      </c>
      <c r="G29" s="119">
        <f>(G10-F10)*(1-$C$29)</f>
        <v>0</v>
      </c>
      <c r="H29" s="119">
        <f>(H10-G10)*(1-$C$29)</f>
        <v>0</v>
      </c>
      <c r="I29" s="11">
        <f t="shared" ref="I29:I31" si="0">SUM(D29:H29)</f>
        <v>0</v>
      </c>
    </row>
    <row r="30" spans="1:10">
      <c r="B30" s="5" t="s">
        <v>15</v>
      </c>
      <c r="C30" s="10">
        <v>0</v>
      </c>
      <c r="D30" s="119">
        <f>D11*(1-$C$30)</f>
        <v>0</v>
      </c>
      <c r="E30" s="119">
        <f>(E11-D11)*(1-$C$30)</f>
        <v>0</v>
      </c>
      <c r="F30" s="119">
        <f>(F11-E11)*(1-$C$30)</f>
        <v>0</v>
      </c>
      <c r="G30" s="119">
        <f>(G11-F11)*(1-$C$30)</f>
        <v>0</v>
      </c>
      <c r="H30" s="119">
        <f>(H11-G11)*(1-$C$30)</f>
        <v>0</v>
      </c>
      <c r="I30" s="11">
        <f t="shared" si="0"/>
        <v>0</v>
      </c>
    </row>
    <row r="31" spans="1:10">
      <c r="B31" s="5" t="s">
        <v>16</v>
      </c>
      <c r="C31" s="10">
        <v>0</v>
      </c>
      <c r="D31" s="119">
        <f>D12*(1-$C$31)</f>
        <v>0</v>
      </c>
      <c r="E31" s="119">
        <f>(E12-D12)*(1-$C$31)</f>
        <v>0</v>
      </c>
      <c r="F31" s="119">
        <f>(F12-E12)*(1-$C$31)</f>
        <v>0</v>
      </c>
      <c r="G31" s="119">
        <f>(G12-F12)*(1-$C$31)</f>
        <v>0</v>
      </c>
      <c r="H31" s="119">
        <f>(H12-G12)*(1-$C$31)</f>
        <v>0</v>
      </c>
      <c r="I31" s="11">
        <f t="shared" si="0"/>
        <v>0</v>
      </c>
    </row>
    <row r="32" spans="1:10">
      <c r="B32" s="5" t="s">
        <v>40</v>
      </c>
      <c r="C32" s="10"/>
      <c r="D32" s="5">
        <f t="shared" ref="D32:I32" si="1">SUM(D28:D31)</f>
        <v>0</v>
      </c>
      <c r="E32" s="5">
        <f t="shared" si="1"/>
        <v>0</v>
      </c>
      <c r="F32" s="5">
        <f t="shared" si="1"/>
        <v>0</v>
      </c>
      <c r="G32" s="5">
        <f t="shared" si="1"/>
        <v>0</v>
      </c>
      <c r="H32" s="5">
        <f t="shared" si="1"/>
        <v>0</v>
      </c>
      <c r="I32" s="12">
        <f t="shared" si="1"/>
        <v>0</v>
      </c>
    </row>
    <row r="33" spans="1:10">
      <c r="C33" s="10"/>
      <c r="I33" s="12"/>
    </row>
    <row r="34" spans="1:10" ht="35.25" customHeight="1">
      <c r="A34" s="258">
        <v>7.3</v>
      </c>
      <c r="B34" s="5" t="s">
        <v>44</v>
      </c>
      <c r="D34" s="304" t="s">
        <v>20</v>
      </c>
      <c r="E34" s="304"/>
      <c r="F34" s="304"/>
      <c r="G34" s="304"/>
      <c r="H34" s="304"/>
    </row>
    <row r="35" spans="1:10" ht="19" thickBot="1">
      <c r="D35" s="14" t="s">
        <v>5</v>
      </c>
      <c r="E35" s="14" t="s">
        <v>45</v>
      </c>
      <c r="F35" s="14" t="s">
        <v>46</v>
      </c>
      <c r="G35" s="14" t="s">
        <v>4</v>
      </c>
      <c r="H35" s="14" t="s">
        <v>3</v>
      </c>
    </row>
    <row r="36" spans="1:10" ht="30" thickBot="1">
      <c r="D36" s="49" t="s">
        <v>84</v>
      </c>
      <c r="E36" s="49" t="s">
        <v>85</v>
      </c>
      <c r="F36" s="49" t="s">
        <v>86</v>
      </c>
      <c r="G36" s="49" t="s">
        <v>87</v>
      </c>
      <c r="H36" s="49" t="s">
        <v>88</v>
      </c>
    </row>
    <row r="37" spans="1:10">
      <c r="B37" s="5" t="s">
        <v>13</v>
      </c>
      <c r="D37" s="118"/>
      <c r="E37" s="118"/>
      <c r="F37" s="119"/>
      <c r="G37" s="119"/>
      <c r="H37" s="119"/>
      <c r="I37" s="10">
        <f>SUM(D37:H37)</f>
        <v>0</v>
      </c>
    </row>
    <row r="38" spans="1:10">
      <c r="B38" s="5" t="s">
        <v>14</v>
      </c>
      <c r="D38" s="118"/>
      <c r="E38" s="118"/>
      <c r="F38" s="118"/>
      <c r="G38" s="118"/>
      <c r="H38" s="118"/>
      <c r="I38" s="10">
        <f>SUM(D38:H38)</f>
        <v>0</v>
      </c>
    </row>
    <row r="39" spans="1:10">
      <c r="B39" s="5" t="s">
        <v>15</v>
      </c>
      <c r="D39" s="118"/>
      <c r="E39" s="118"/>
      <c r="F39" s="118"/>
      <c r="G39" s="118"/>
      <c r="H39" s="118"/>
      <c r="I39" s="10">
        <f>SUM(D39:H39)</f>
        <v>0</v>
      </c>
    </row>
    <row r="40" spans="1:10">
      <c r="B40" s="5" t="s">
        <v>16</v>
      </c>
      <c r="D40" s="119"/>
      <c r="E40" s="118"/>
      <c r="F40" s="118"/>
      <c r="G40" s="118"/>
      <c r="H40" s="118"/>
      <c r="I40" s="10">
        <f>SUM(D40:H40)</f>
        <v>0</v>
      </c>
    </row>
    <row r="41" spans="1:10">
      <c r="F41" s="10"/>
      <c r="G41" s="10"/>
      <c r="H41" s="10"/>
      <c r="I41" s="10"/>
      <c r="J41" s="10"/>
    </row>
    <row r="42" spans="1:10">
      <c r="A42" s="258">
        <v>7.4</v>
      </c>
      <c r="B42" s="5" t="s">
        <v>65</v>
      </c>
      <c r="F42" s="10"/>
      <c r="G42" s="10"/>
      <c r="H42" s="10"/>
      <c r="I42" s="10"/>
      <c r="J42" s="10"/>
    </row>
    <row r="43" spans="1:10" ht="36" thickBot="1">
      <c r="C43" s="2" t="s">
        <v>24</v>
      </c>
      <c r="D43" s="9" t="s">
        <v>5</v>
      </c>
      <c r="E43" s="9" t="s">
        <v>45</v>
      </c>
      <c r="F43" s="9" t="s">
        <v>46</v>
      </c>
      <c r="G43" s="9" t="s">
        <v>4</v>
      </c>
      <c r="H43" s="9" t="s">
        <v>3</v>
      </c>
    </row>
    <row r="44" spans="1:10" ht="30" thickBot="1">
      <c r="C44" s="2"/>
      <c r="D44" s="49" t="s">
        <v>84</v>
      </c>
      <c r="E44" s="49" t="s">
        <v>85</v>
      </c>
      <c r="F44" s="49" t="s">
        <v>86</v>
      </c>
      <c r="G44" s="49" t="s">
        <v>87</v>
      </c>
      <c r="H44" s="49" t="s">
        <v>88</v>
      </c>
    </row>
    <row r="45" spans="1:10">
      <c r="B45" s="5" t="s">
        <v>13</v>
      </c>
      <c r="C45" s="12">
        <f>H9</f>
        <v>0</v>
      </c>
      <c r="D45" s="12">
        <f>$C$45*D37</f>
        <v>0</v>
      </c>
      <c r="E45" s="12">
        <f>$C$45*E37</f>
        <v>0</v>
      </c>
      <c r="F45" s="12">
        <f>$C$45*F37</f>
        <v>0</v>
      </c>
      <c r="G45" s="12">
        <f>$C$45*G37</f>
        <v>0</v>
      </c>
      <c r="H45" s="12">
        <f>$C$45*H37</f>
        <v>0</v>
      </c>
    </row>
    <row r="46" spans="1:10">
      <c r="B46" s="5" t="s">
        <v>14</v>
      </c>
      <c r="C46" s="12">
        <f>H10</f>
        <v>0</v>
      </c>
      <c r="D46" s="12">
        <f>$C$46*D38</f>
        <v>0</v>
      </c>
      <c r="E46" s="12">
        <f>$C$46*E38</f>
        <v>0</v>
      </c>
      <c r="F46" s="12">
        <f>$C$46*F38</f>
        <v>0</v>
      </c>
      <c r="G46" s="12">
        <f>$C$46*G38</f>
        <v>0</v>
      </c>
      <c r="H46" s="12">
        <f>$C$46*H38</f>
        <v>0</v>
      </c>
    </row>
    <row r="47" spans="1:10">
      <c r="B47" s="5" t="s">
        <v>15</v>
      </c>
      <c r="C47" s="12">
        <f>H11</f>
        <v>0</v>
      </c>
      <c r="D47" s="12">
        <f>$C$47*D39</f>
        <v>0</v>
      </c>
      <c r="E47" s="12">
        <f>$C$47*E39</f>
        <v>0</v>
      </c>
      <c r="F47" s="12">
        <f>$C$47*F39</f>
        <v>0</v>
      </c>
      <c r="G47" s="12">
        <f>$C$47*G39</f>
        <v>0</v>
      </c>
      <c r="H47" s="12">
        <f>$C$47*H39</f>
        <v>0</v>
      </c>
    </row>
    <row r="48" spans="1:10">
      <c r="B48" s="5" t="s">
        <v>16</v>
      </c>
      <c r="C48" s="12">
        <f>H12</f>
        <v>0</v>
      </c>
      <c r="D48" s="12">
        <f>$C$48*D40</f>
        <v>0</v>
      </c>
      <c r="E48" s="12">
        <f>$C$48*E40</f>
        <v>0</v>
      </c>
      <c r="F48" s="12">
        <f>$C$48*F40</f>
        <v>0</v>
      </c>
      <c r="G48" s="12">
        <f>$C$48*G40</f>
        <v>0</v>
      </c>
      <c r="H48" s="12">
        <f>$C$48*H40</f>
        <v>0</v>
      </c>
    </row>
    <row r="49" spans="1:9">
      <c r="C49" s="13">
        <f>SUM(D49:H49)</f>
        <v>0</v>
      </c>
      <c r="D49" s="13">
        <f>SUM(D45:D48)</f>
        <v>0</v>
      </c>
      <c r="E49" s="13">
        <f>SUM(E45:E48)</f>
        <v>0</v>
      </c>
      <c r="F49" s="13">
        <f>SUM(F45:F48)</f>
        <v>0</v>
      </c>
      <c r="G49" s="13">
        <f>SUM(G45:G48)</f>
        <v>0</v>
      </c>
      <c r="H49" s="13">
        <f>SUM(H45:H48)</f>
        <v>0</v>
      </c>
    </row>
    <row r="51" spans="1:9">
      <c r="B51" s="5" t="s">
        <v>25</v>
      </c>
      <c r="D51" s="123" t="s">
        <v>27</v>
      </c>
      <c r="E51" s="123" t="s">
        <v>28</v>
      </c>
      <c r="F51" s="123" t="s">
        <v>28</v>
      </c>
      <c r="G51" s="123" t="s">
        <v>28</v>
      </c>
      <c r="H51" s="123" t="s">
        <v>28</v>
      </c>
      <c r="I51" s="5" t="s">
        <v>0</v>
      </c>
    </row>
    <row r="52" spans="1:9" ht="15" customHeight="1">
      <c r="B52" s="5" t="s">
        <v>66</v>
      </c>
      <c r="D52" s="119"/>
      <c r="E52" s="119"/>
      <c r="F52" s="119"/>
      <c r="G52" s="119"/>
      <c r="H52" s="119"/>
    </row>
    <row r="53" spans="1:9">
      <c r="B53" s="5" t="s">
        <v>26</v>
      </c>
      <c r="E53" s="5" t="e">
        <f>IF(E51="Y",ROUNDUP(E49/E52,0),0)</f>
        <v>#DIV/0!</v>
      </c>
      <c r="F53" s="5" t="e">
        <f>IF(F51="Y",ROUNDUP(F49/F52,0),0)</f>
        <v>#DIV/0!</v>
      </c>
      <c r="G53" s="5" t="e">
        <f>IF(G51="Y",ROUNDUP(G49/G52,0),0)</f>
        <v>#DIV/0!</v>
      </c>
      <c r="H53" s="5" t="e">
        <f>IF(H51="Y",ROUNDUP(H49/H52,0),0)</f>
        <v>#DIV/0!</v>
      </c>
      <c r="I53" s="5" t="e">
        <f>SUM(E53:H53)</f>
        <v>#DIV/0!</v>
      </c>
    </row>
    <row r="55" spans="1:9">
      <c r="A55" s="259"/>
      <c r="B55" s="24"/>
      <c r="C55" s="24"/>
      <c r="D55" s="24"/>
      <c r="E55" s="24"/>
      <c r="F55" s="24"/>
      <c r="G55" s="24"/>
      <c r="H55" s="24"/>
      <c r="I55" s="24"/>
    </row>
    <row r="56" spans="1:9">
      <c r="A56" s="259"/>
      <c r="B56" s="24"/>
      <c r="C56" s="24"/>
      <c r="D56" s="24"/>
      <c r="E56" s="24"/>
      <c r="F56" s="24"/>
      <c r="G56" s="24"/>
      <c r="H56" s="24"/>
      <c r="I56" s="24"/>
    </row>
    <row r="57" spans="1:9">
      <c r="A57" s="259"/>
      <c r="B57" s="24"/>
      <c r="C57" s="24"/>
      <c r="D57" s="24"/>
      <c r="E57" s="24"/>
      <c r="F57" s="24"/>
      <c r="G57" s="24"/>
      <c r="H57" s="24"/>
      <c r="I57" s="24"/>
    </row>
    <row r="58" spans="1:9">
      <c r="A58" s="259"/>
      <c r="B58" s="24"/>
      <c r="C58" s="24"/>
      <c r="D58" s="24"/>
      <c r="E58" s="24"/>
      <c r="F58" s="24"/>
      <c r="G58" s="24"/>
      <c r="H58" s="24"/>
      <c r="I58" s="24"/>
    </row>
    <row r="59" spans="1:9">
      <c r="A59" s="259"/>
      <c r="B59" s="24"/>
      <c r="C59" s="24"/>
      <c r="D59" s="24"/>
      <c r="E59" s="24"/>
      <c r="F59" s="24"/>
      <c r="G59" s="24"/>
      <c r="H59" s="24"/>
      <c r="I59" s="24"/>
    </row>
    <row r="60" spans="1:9">
      <c r="A60" s="259"/>
      <c r="B60" s="24"/>
      <c r="I60" s="24"/>
    </row>
    <row r="61" spans="1:9">
      <c r="A61" s="259"/>
      <c r="B61" s="24"/>
      <c r="I61" s="24"/>
    </row>
    <row r="62" spans="1:9">
      <c r="A62" s="259"/>
      <c r="B62" s="24"/>
      <c r="I62" s="25"/>
    </row>
    <row r="63" spans="1:9">
      <c r="A63" s="259"/>
      <c r="B63" s="24"/>
      <c r="I63" s="24"/>
    </row>
    <row r="72" ht="13.5" customHeight="1"/>
  </sheetData>
  <mergeCells count="4">
    <mergeCell ref="D26:H26"/>
    <mergeCell ref="D34:H34"/>
    <mergeCell ref="D4:H4"/>
    <mergeCell ref="B2:I2"/>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C8" sqref="C8:E8"/>
    </sheetView>
  </sheetViews>
  <sheetFormatPr baseColWidth="10" defaultColWidth="8.83203125" defaultRowHeight="14" x14ac:dyDescent="0"/>
  <cols>
    <col min="1" max="1" width="5.5" style="23" customWidth="1"/>
    <col min="2" max="2" width="35.5" customWidth="1"/>
    <col min="3" max="3" width="14.6640625" customWidth="1"/>
    <col min="4" max="4" width="11.33203125" customWidth="1"/>
    <col min="5" max="5" width="12.1640625" customWidth="1"/>
  </cols>
  <sheetData>
    <row r="1" spans="1:5">
      <c r="A1" s="27">
        <v>8</v>
      </c>
      <c r="B1" s="1" t="s">
        <v>140</v>
      </c>
    </row>
    <row r="2" spans="1:5" ht="28.5" customHeight="1">
      <c r="B2" s="312" t="s">
        <v>141</v>
      </c>
      <c r="C2" s="313"/>
      <c r="D2" s="313"/>
      <c r="E2" s="314"/>
    </row>
    <row r="3" spans="1:5" ht="15" thickBot="1"/>
    <row r="4" spans="1:5" ht="27" customHeight="1" thickBot="1">
      <c r="B4" s="266" t="s">
        <v>142</v>
      </c>
      <c r="C4" s="267"/>
      <c r="D4" s="267"/>
      <c r="E4" s="269"/>
    </row>
    <row r="5" spans="1:5" ht="40.5" customHeight="1" thickTop="1" thickBot="1">
      <c r="B5" s="126" t="s">
        <v>217</v>
      </c>
      <c r="C5" s="315"/>
      <c r="D5" s="316"/>
      <c r="E5" s="317"/>
    </row>
    <row r="6" spans="1:5" ht="15" thickBot="1">
      <c r="B6" s="110" t="s">
        <v>218</v>
      </c>
      <c r="C6" s="309"/>
      <c r="D6" s="310"/>
      <c r="E6" s="311"/>
    </row>
    <row r="7" spans="1:5" ht="27.75" customHeight="1" thickBot="1">
      <c r="B7" s="110" t="s">
        <v>220</v>
      </c>
      <c r="C7" s="318"/>
      <c r="D7" s="319"/>
      <c r="E7" s="320"/>
    </row>
    <row r="8" spans="1:5" ht="27" customHeight="1" thickBot="1">
      <c r="B8" s="110" t="s">
        <v>219</v>
      </c>
      <c r="C8" s="309"/>
      <c r="D8" s="310"/>
      <c r="E8" s="311"/>
    </row>
    <row r="9" spans="1:5" ht="41.25" customHeight="1" thickBot="1">
      <c r="B9" s="95"/>
      <c r="C9" s="101" t="s">
        <v>133</v>
      </c>
      <c r="D9" s="101" t="s">
        <v>134</v>
      </c>
      <c r="E9" s="101" t="s">
        <v>135</v>
      </c>
    </row>
    <row r="10" spans="1:5" ht="15" thickBot="1">
      <c r="B10" s="110" t="s">
        <v>136</v>
      </c>
      <c r="C10" s="103"/>
      <c r="D10" s="103"/>
      <c r="E10" s="103"/>
    </row>
    <row r="11" spans="1:5" ht="27.75" customHeight="1" thickBot="1">
      <c r="B11" s="110" t="s">
        <v>137</v>
      </c>
      <c r="C11" s="102"/>
      <c r="D11" s="102"/>
      <c r="E11" s="102"/>
    </row>
    <row r="12" spans="1:5" ht="29.25" customHeight="1" thickBot="1">
      <c r="B12" s="110" t="s">
        <v>138</v>
      </c>
      <c r="C12" s="103"/>
      <c r="D12" s="103"/>
      <c r="E12" s="103"/>
    </row>
    <row r="13" spans="1:5" ht="15" thickBot="1">
      <c r="B13" s="110" t="s">
        <v>139</v>
      </c>
      <c r="C13" s="102"/>
      <c r="D13" s="102"/>
      <c r="E13" s="102"/>
    </row>
  </sheetData>
  <mergeCells count="6">
    <mergeCell ref="C8:E8"/>
    <mergeCell ref="B2:E2"/>
    <mergeCell ref="B4:E4"/>
    <mergeCell ref="C5:E5"/>
    <mergeCell ref="C6:E6"/>
    <mergeCell ref="C7:E7"/>
  </mergeCells>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G6" sqref="G6"/>
    </sheetView>
  </sheetViews>
  <sheetFormatPr baseColWidth="10" defaultColWidth="8.83203125" defaultRowHeight="14" x14ac:dyDescent="0"/>
  <cols>
    <col min="2" max="2" width="32.5" customWidth="1"/>
    <col min="3" max="3" width="14.5" customWidth="1"/>
    <col min="4" max="4" width="16" customWidth="1"/>
    <col min="5" max="5" width="17" customWidth="1"/>
  </cols>
  <sheetData>
    <row r="1" spans="1:5">
      <c r="A1" s="1">
        <v>9</v>
      </c>
      <c r="B1" s="1" t="s">
        <v>152</v>
      </c>
    </row>
    <row r="2" spans="1:5" ht="30.75" customHeight="1">
      <c r="B2" s="312" t="s">
        <v>153</v>
      </c>
      <c r="C2" s="313"/>
      <c r="D2" s="313"/>
      <c r="E2" s="314"/>
    </row>
    <row r="3" spans="1:5" ht="15" thickBot="1"/>
    <row r="4" spans="1:5" ht="15" thickBot="1">
      <c r="B4" s="104" t="s">
        <v>143</v>
      </c>
      <c r="C4" s="107" t="s">
        <v>144</v>
      </c>
      <c r="D4" s="107" t="s">
        <v>145</v>
      </c>
      <c r="E4" s="107" t="s">
        <v>146</v>
      </c>
    </row>
    <row r="5" spans="1:5" ht="48.75" customHeight="1" thickTop="1" thickBot="1">
      <c r="B5" s="113" t="s">
        <v>147</v>
      </c>
      <c r="C5" s="128"/>
      <c r="D5" s="128"/>
      <c r="E5" s="128"/>
    </row>
    <row r="6" spans="1:5" ht="44.25" customHeight="1" thickBot="1">
      <c r="B6" s="80" t="s">
        <v>148</v>
      </c>
      <c r="C6" s="129"/>
      <c r="D6" s="129"/>
      <c r="E6" s="129"/>
    </row>
    <row r="7" spans="1:5" ht="48" customHeight="1" thickBot="1">
      <c r="B7" s="82" t="s">
        <v>149</v>
      </c>
      <c r="C7" s="129"/>
      <c r="D7" s="129"/>
      <c r="E7" s="129"/>
    </row>
    <row r="8" spans="1:5" ht="15" thickBot="1">
      <c r="B8" s="80" t="s">
        <v>150</v>
      </c>
      <c r="C8" s="129"/>
      <c r="D8" s="129"/>
      <c r="E8" s="129"/>
    </row>
    <row r="9" spans="1:5" ht="46.5" customHeight="1" thickBot="1">
      <c r="B9" s="82" t="s">
        <v>151</v>
      </c>
      <c r="C9" s="129"/>
      <c r="D9" s="129"/>
      <c r="E9" s="129"/>
    </row>
  </sheetData>
  <mergeCells count="1">
    <mergeCell ref="B2:E2"/>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20</vt:i4>
      </vt:variant>
    </vt:vector>
  </HeadingPairs>
  <TitlesOfParts>
    <vt:vector size="20" baseType="lpstr">
      <vt:lpstr>1. DRIVERS</vt:lpstr>
      <vt:lpstr>2. PAYMENT PROFILE</vt:lpstr>
      <vt:lpstr>3. INTERNAL READINESS </vt:lpstr>
      <vt:lpstr>4. PRIORITIZATION TOOL</vt:lpstr>
      <vt:lpstr>5. CASH TRANSFER DRIVERS</vt:lpstr>
      <vt:lpstr>6. STAKEHOLDERS</vt:lpstr>
      <vt:lpstr>7. RECIPIENT PROFILE</vt:lpstr>
      <vt:lpstr>8. INITIAL REQUIREMENTS</vt:lpstr>
      <vt:lpstr>9. OPTION SET</vt:lpstr>
      <vt:lpstr>10. COSTING</vt:lpstr>
      <vt:lpstr>11. RISKS</vt:lpstr>
      <vt:lpstr>12. EVALUATION</vt:lpstr>
      <vt:lpstr>13. COLLECTION DRIVERS</vt:lpstr>
      <vt:lpstr>14. TAX PAYER PROFILE</vt:lpstr>
      <vt:lpstr>15. PRIORITIZATION COLLECTIONS</vt:lpstr>
      <vt:lpstr>16. REQUIREMENT LISTING</vt:lpstr>
      <vt:lpstr>17. COST ASSUMPTIONS</vt:lpstr>
      <vt:lpstr>18. COSTING</vt:lpstr>
      <vt:lpstr>19. RISKS</vt:lpstr>
      <vt:lpstr>20. EVALUATION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dporteous</dc:creator>
  <cp:lastModifiedBy>BEATRIZ MARULANDA</cp:lastModifiedBy>
  <cp:lastPrinted>2009-01-23T13:24:09Z</cp:lastPrinted>
  <dcterms:created xsi:type="dcterms:W3CDTF">2008-05-06T06:34:56Z</dcterms:created>
  <dcterms:modified xsi:type="dcterms:W3CDTF">2015-04-04T21:44:29Z</dcterms:modified>
</cp:coreProperties>
</file>